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"/>
    </mc:Choice>
  </mc:AlternateContent>
  <xr:revisionPtr revIDLastSave="0" documentId="13_ncr:1_{01A6E982-CCA1-48F2-A186-4E9D6593969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  <sheet name="Risk &amp; returns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2" l="1"/>
  <c r="C12" i="2"/>
  <c r="C5" i="2"/>
  <c r="C4" i="2"/>
  <c r="D4" i="2"/>
  <c r="B4" i="2"/>
  <c r="D9" i="2" l="1"/>
  <c r="C9" i="2"/>
  <c r="C8" i="2"/>
  <c r="C10" i="2" s="1"/>
  <c r="B8" i="2"/>
  <c r="D8" i="2" l="1"/>
  <c r="D10" i="2" s="1"/>
  <c r="D5" i="2"/>
  <c r="C2" i="2"/>
  <c r="D2" i="2"/>
  <c r="C3" i="2"/>
  <c r="D3" i="2"/>
  <c r="B3" i="2"/>
  <c r="M6" i="1"/>
  <c r="N6" i="1"/>
  <c r="O6" i="1"/>
  <c r="M7" i="1"/>
  <c r="N7" i="1"/>
  <c r="O7" i="1"/>
  <c r="M8" i="1"/>
  <c r="N8" i="1"/>
  <c r="O8" i="1"/>
  <c r="M9" i="1"/>
  <c r="N9" i="1"/>
  <c r="O9" i="1"/>
  <c r="M10" i="1"/>
  <c r="N10" i="1"/>
  <c r="O10" i="1"/>
  <c r="M11" i="1"/>
  <c r="N11" i="1"/>
  <c r="O11" i="1"/>
  <c r="M12" i="1"/>
  <c r="N12" i="1"/>
  <c r="O12" i="1"/>
  <c r="M13" i="1"/>
  <c r="N13" i="1"/>
  <c r="O13" i="1"/>
  <c r="M14" i="1"/>
  <c r="N14" i="1"/>
  <c r="O14" i="1"/>
  <c r="M15" i="1"/>
  <c r="N15" i="1"/>
  <c r="O15" i="1"/>
  <c r="M16" i="1"/>
  <c r="N16" i="1"/>
  <c r="O16" i="1"/>
  <c r="M17" i="1"/>
  <c r="N17" i="1"/>
  <c r="O17" i="1"/>
  <c r="M18" i="1"/>
  <c r="N18" i="1"/>
  <c r="O18" i="1"/>
  <c r="M19" i="1"/>
  <c r="N19" i="1"/>
  <c r="O19" i="1"/>
  <c r="M20" i="1"/>
  <c r="N20" i="1"/>
  <c r="O20" i="1"/>
  <c r="M21" i="1"/>
  <c r="N21" i="1"/>
  <c r="O21" i="1"/>
  <c r="M22" i="1"/>
  <c r="N22" i="1"/>
  <c r="O22" i="1"/>
  <c r="M23" i="1"/>
  <c r="N23" i="1"/>
  <c r="O23" i="1"/>
  <c r="M24" i="1"/>
  <c r="N24" i="1"/>
  <c r="O24" i="1"/>
  <c r="M25" i="1"/>
  <c r="N25" i="1"/>
  <c r="O25" i="1"/>
  <c r="M26" i="1"/>
  <c r="N26" i="1"/>
  <c r="O26" i="1"/>
  <c r="M27" i="1"/>
  <c r="N27" i="1"/>
  <c r="O27" i="1"/>
  <c r="M28" i="1"/>
  <c r="N28" i="1"/>
  <c r="O28" i="1"/>
  <c r="M29" i="1"/>
  <c r="N29" i="1"/>
  <c r="O29" i="1"/>
  <c r="M30" i="1"/>
  <c r="N30" i="1"/>
  <c r="O30" i="1"/>
  <c r="M31" i="1"/>
  <c r="N31" i="1"/>
  <c r="O31" i="1"/>
  <c r="M32" i="1"/>
  <c r="N32" i="1"/>
  <c r="O32" i="1"/>
  <c r="M33" i="1"/>
  <c r="N33" i="1"/>
  <c r="O33" i="1"/>
  <c r="M34" i="1"/>
  <c r="N34" i="1"/>
  <c r="O34" i="1"/>
  <c r="M35" i="1"/>
  <c r="N35" i="1"/>
  <c r="O35" i="1"/>
  <c r="M36" i="1"/>
  <c r="N36" i="1"/>
  <c r="O36" i="1"/>
  <c r="M37" i="1"/>
  <c r="N37" i="1"/>
  <c r="O37" i="1"/>
  <c r="M38" i="1"/>
  <c r="N38" i="1"/>
  <c r="O38" i="1"/>
  <c r="M39" i="1"/>
  <c r="N39" i="1"/>
  <c r="O39" i="1"/>
  <c r="M40" i="1"/>
  <c r="N40" i="1"/>
  <c r="O40" i="1"/>
  <c r="M41" i="1"/>
  <c r="N41" i="1"/>
  <c r="O41" i="1"/>
  <c r="M42" i="1"/>
  <c r="N42" i="1"/>
  <c r="O42" i="1"/>
  <c r="M43" i="1"/>
  <c r="N43" i="1"/>
  <c r="O43" i="1"/>
  <c r="M44" i="1"/>
  <c r="N44" i="1"/>
  <c r="O44" i="1"/>
  <c r="M45" i="1"/>
  <c r="N45" i="1"/>
  <c r="O45" i="1"/>
  <c r="M46" i="1"/>
  <c r="N46" i="1"/>
  <c r="O46" i="1"/>
  <c r="M47" i="1"/>
  <c r="N47" i="1"/>
  <c r="O47" i="1"/>
  <c r="M48" i="1"/>
  <c r="N48" i="1"/>
  <c r="O48" i="1"/>
  <c r="M49" i="1"/>
  <c r="N49" i="1"/>
  <c r="O49" i="1"/>
  <c r="M50" i="1"/>
  <c r="N50" i="1"/>
  <c r="O50" i="1"/>
  <c r="M51" i="1"/>
  <c r="N51" i="1"/>
  <c r="O51" i="1"/>
  <c r="M52" i="1"/>
  <c r="N52" i="1"/>
  <c r="O52" i="1"/>
  <c r="M53" i="1"/>
  <c r="N53" i="1"/>
  <c r="O53" i="1"/>
  <c r="M54" i="1"/>
  <c r="N54" i="1"/>
  <c r="O54" i="1"/>
  <c r="M55" i="1"/>
  <c r="N55" i="1"/>
  <c r="O55" i="1"/>
  <c r="M56" i="1"/>
  <c r="N56" i="1"/>
  <c r="O56" i="1"/>
  <c r="M57" i="1"/>
  <c r="N57" i="1"/>
  <c r="O57" i="1"/>
  <c r="M58" i="1"/>
  <c r="N58" i="1"/>
  <c r="O58" i="1"/>
  <c r="M59" i="1"/>
  <c r="N59" i="1"/>
  <c r="O59" i="1"/>
  <c r="M60" i="1"/>
  <c r="N60" i="1"/>
  <c r="O60" i="1"/>
  <c r="M61" i="1"/>
  <c r="N61" i="1"/>
  <c r="O61" i="1"/>
  <c r="M62" i="1"/>
  <c r="N62" i="1"/>
  <c r="O62" i="1"/>
  <c r="M63" i="1"/>
  <c r="N63" i="1"/>
  <c r="O63" i="1"/>
  <c r="M64" i="1"/>
  <c r="N64" i="1"/>
  <c r="O64" i="1"/>
  <c r="M65" i="1"/>
  <c r="N65" i="1"/>
  <c r="O65" i="1"/>
  <c r="M66" i="1"/>
  <c r="N66" i="1"/>
  <c r="O66" i="1"/>
  <c r="M67" i="1"/>
  <c r="N67" i="1"/>
  <c r="O67" i="1"/>
  <c r="M68" i="1"/>
  <c r="N68" i="1"/>
  <c r="O68" i="1"/>
  <c r="M69" i="1"/>
  <c r="N69" i="1"/>
  <c r="O69" i="1"/>
  <c r="M70" i="1"/>
  <c r="N70" i="1"/>
  <c r="O70" i="1"/>
  <c r="M71" i="1"/>
  <c r="N71" i="1"/>
  <c r="O71" i="1"/>
  <c r="M72" i="1"/>
  <c r="N72" i="1"/>
  <c r="O72" i="1"/>
  <c r="M73" i="1"/>
  <c r="N73" i="1"/>
  <c r="O73" i="1"/>
  <c r="M74" i="1"/>
  <c r="N74" i="1"/>
  <c r="O74" i="1"/>
  <c r="M75" i="1"/>
  <c r="N75" i="1"/>
  <c r="O75" i="1"/>
  <c r="M76" i="1"/>
  <c r="N76" i="1"/>
  <c r="O76" i="1"/>
  <c r="M77" i="1"/>
  <c r="N77" i="1"/>
  <c r="O77" i="1"/>
  <c r="M78" i="1"/>
  <c r="N78" i="1"/>
  <c r="O78" i="1"/>
  <c r="M79" i="1"/>
  <c r="N79" i="1"/>
  <c r="O79" i="1"/>
  <c r="M80" i="1"/>
  <c r="N80" i="1"/>
  <c r="O80" i="1"/>
  <c r="M81" i="1"/>
  <c r="N81" i="1"/>
  <c r="O81" i="1"/>
  <c r="M82" i="1"/>
  <c r="N82" i="1"/>
  <c r="O82" i="1"/>
  <c r="M83" i="1"/>
  <c r="N83" i="1"/>
  <c r="O83" i="1"/>
  <c r="M84" i="1"/>
  <c r="N84" i="1"/>
  <c r="O84" i="1"/>
  <c r="M85" i="1"/>
  <c r="N85" i="1"/>
  <c r="O85" i="1"/>
  <c r="M86" i="1"/>
  <c r="N86" i="1"/>
  <c r="O86" i="1"/>
  <c r="M87" i="1"/>
  <c r="N87" i="1"/>
  <c r="O87" i="1"/>
  <c r="M88" i="1"/>
  <c r="N88" i="1"/>
  <c r="O88" i="1"/>
  <c r="M89" i="1"/>
  <c r="N89" i="1"/>
  <c r="O89" i="1"/>
  <c r="M90" i="1"/>
  <c r="N90" i="1"/>
  <c r="O90" i="1"/>
  <c r="M91" i="1"/>
  <c r="N91" i="1"/>
  <c r="O91" i="1"/>
  <c r="M92" i="1"/>
  <c r="N92" i="1"/>
  <c r="O92" i="1"/>
  <c r="M93" i="1"/>
  <c r="N93" i="1"/>
  <c r="O93" i="1"/>
  <c r="M94" i="1"/>
  <c r="N94" i="1"/>
  <c r="O94" i="1"/>
  <c r="M95" i="1"/>
  <c r="N95" i="1"/>
  <c r="O95" i="1"/>
  <c r="M96" i="1"/>
  <c r="N96" i="1"/>
  <c r="O96" i="1"/>
  <c r="M97" i="1"/>
  <c r="N97" i="1"/>
  <c r="O97" i="1"/>
  <c r="M98" i="1"/>
  <c r="N98" i="1"/>
  <c r="O98" i="1"/>
  <c r="M99" i="1"/>
  <c r="N99" i="1"/>
  <c r="O99" i="1"/>
  <c r="M100" i="1"/>
  <c r="N100" i="1"/>
  <c r="O100" i="1"/>
  <c r="M101" i="1"/>
  <c r="N101" i="1"/>
  <c r="O101" i="1"/>
  <c r="M102" i="1"/>
  <c r="N102" i="1"/>
  <c r="O102" i="1"/>
  <c r="M103" i="1"/>
  <c r="N103" i="1"/>
  <c r="O103" i="1"/>
  <c r="M104" i="1"/>
  <c r="N104" i="1"/>
  <c r="O104" i="1"/>
  <c r="M105" i="1"/>
  <c r="N105" i="1"/>
  <c r="O105" i="1"/>
  <c r="M106" i="1"/>
  <c r="N106" i="1"/>
  <c r="O106" i="1"/>
  <c r="M107" i="1"/>
  <c r="N107" i="1"/>
  <c r="O107" i="1"/>
  <c r="M108" i="1"/>
  <c r="N108" i="1"/>
  <c r="O108" i="1"/>
  <c r="M109" i="1"/>
  <c r="N109" i="1"/>
  <c r="O109" i="1"/>
  <c r="M110" i="1"/>
  <c r="N110" i="1"/>
  <c r="O110" i="1"/>
  <c r="M111" i="1"/>
  <c r="N111" i="1"/>
  <c r="O111" i="1"/>
  <c r="M112" i="1"/>
  <c r="N112" i="1"/>
  <c r="O112" i="1"/>
  <c r="M113" i="1"/>
  <c r="N113" i="1"/>
  <c r="O113" i="1"/>
  <c r="M114" i="1"/>
  <c r="N114" i="1"/>
  <c r="O114" i="1"/>
  <c r="M115" i="1"/>
  <c r="N115" i="1"/>
  <c r="O115" i="1"/>
  <c r="M116" i="1"/>
  <c r="N116" i="1"/>
  <c r="O116" i="1"/>
  <c r="M117" i="1"/>
  <c r="N117" i="1"/>
  <c r="O117" i="1"/>
  <c r="M118" i="1"/>
  <c r="N118" i="1"/>
  <c r="O118" i="1"/>
  <c r="M119" i="1"/>
  <c r="N119" i="1"/>
  <c r="O119" i="1"/>
  <c r="M120" i="1"/>
  <c r="N120" i="1"/>
  <c r="O120" i="1"/>
  <c r="M121" i="1"/>
  <c r="N121" i="1"/>
  <c r="O121" i="1"/>
  <c r="M122" i="1"/>
  <c r="N122" i="1"/>
  <c r="O122" i="1"/>
  <c r="M123" i="1"/>
  <c r="N123" i="1"/>
  <c r="O123" i="1"/>
  <c r="M124" i="1"/>
  <c r="N124" i="1"/>
  <c r="O124" i="1"/>
  <c r="M125" i="1"/>
  <c r="N125" i="1"/>
  <c r="O125" i="1"/>
  <c r="M126" i="1"/>
  <c r="N126" i="1"/>
  <c r="O126" i="1"/>
  <c r="M127" i="1"/>
  <c r="N127" i="1"/>
  <c r="O127" i="1"/>
  <c r="M128" i="1"/>
  <c r="N128" i="1"/>
  <c r="O128" i="1"/>
  <c r="M129" i="1"/>
  <c r="N129" i="1"/>
  <c r="O129" i="1"/>
  <c r="M130" i="1"/>
  <c r="N130" i="1"/>
  <c r="O130" i="1"/>
  <c r="M131" i="1"/>
  <c r="N131" i="1"/>
  <c r="O131" i="1"/>
  <c r="M132" i="1"/>
  <c r="N132" i="1"/>
  <c r="O132" i="1"/>
  <c r="M133" i="1"/>
  <c r="N133" i="1"/>
  <c r="O133" i="1"/>
  <c r="M134" i="1"/>
  <c r="N134" i="1"/>
  <c r="O134" i="1"/>
  <c r="M135" i="1"/>
  <c r="N135" i="1"/>
  <c r="O135" i="1"/>
  <c r="M136" i="1"/>
  <c r="N136" i="1"/>
  <c r="O136" i="1"/>
  <c r="M137" i="1"/>
  <c r="N137" i="1"/>
  <c r="O137" i="1"/>
  <c r="M138" i="1"/>
  <c r="N138" i="1"/>
  <c r="O138" i="1"/>
  <c r="M139" i="1"/>
  <c r="N139" i="1"/>
  <c r="O139" i="1"/>
  <c r="M140" i="1"/>
  <c r="N140" i="1"/>
  <c r="O140" i="1"/>
  <c r="M141" i="1"/>
  <c r="N141" i="1"/>
  <c r="O141" i="1"/>
  <c r="M142" i="1"/>
  <c r="N142" i="1"/>
  <c r="O142" i="1"/>
  <c r="M143" i="1"/>
  <c r="N143" i="1"/>
  <c r="O143" i="1"/>
  <c r="M144" i="1"/>
  <c r="N144" i="1"/>
  <c r="O144" i="1"/>
  <c r="M145" i="1"/>
  <c r="N145" i="1"/>
  <c r="O145" i="1"/>
  <c r="M146" i="1"/>
  <c r="N146" i="1"/>
  <c r="O146" i="1"/>
  <c r="M147" i="1"/>
  <c r="N147" i="1"/>
  <c r="O147" i="1"/>
  <c r="M148" i="1"/>
  <c r="N148" i="1"/>
  <c r="O148" i="1"/>
  <c r="M149" i="1"/>
  <c r="N149" i="1"/>
  <c r="O149" i="1"/>
  <c r="M150" i="1"/>
  <c r="N150" i="1"/>
  <c r="O150" i="1"/>
  <c r="M151" i="1"/>
  <c r="N151" i="1"/>
  <c r="O151" i="1"/>
  <c r="M152" i="1"/>
  <c r="N152" i="1"/>
  <c r="O152" i="1"/>
  <c r="M153" i="1"/>
  <c r="N153" i="1"/>
  <c r="O153" i="1"/>
  <c r="M154" i="1"/>
  <c r="N154" i="1"/>
  <c r="O154" i="1"/>
  <c r="M155" i="1"/>
  <c r="N155" i="1"/>
  <c r="O155" i="1"/>
  <c r="M156" i="1"/>
  <c r="N156" i="1"/>
  <c r="O156" i="1"/>
  <c r="M157" i="1"/>
  <c r="N157" i="1"/>
  <c r="O157" i="1"/>
  <c r="M158" i="1"/>
  <c r="N158" i="1"/>
  <c r="O158" i="1"/>
  <c r="M159" i="1"/>
  <c r="N159" i="1"/>
  <c r="O159" i="1"/>
  <c r="M160" i="1"/>
  <c r="N160" i="1"/>
  <c r="O160" i="1"/>
  <c r="M161" i="1"/>
  <c r="N161" i="1"/>
  <c r="O161" i="1"/>
  <c r="M162" i="1"/>
  <c r="N162" i="1"/>
  <c r="O162" i="1"/>
  <c r="M163" i="1"/>
  <c r="N163" i="1"/>
  <c r="O163" i="1"/>
  <c r="M164" i="1"/>
  <c r="N164" i="1"/>
  <c r="O164" i="1"/>
  <c r="M165" i="1"/>
  <c r="N165" i="1"/>
  <c r="O165" i="1"/>
  <c r="M166" i="1"/>
  <c r="N166" i="1"/>
  <c r="O166" i="1"/>
  <c r="M167" i="1"/>
  <c r="N167" i="1"/>
  <c r="O167" i="1"/>
  <c r="M168" i="1"/>
  <c r="N168" i="1"/>
  <c r="O168" i="1"/>
  <c r="M169" i="1"/>
  <c r="N169" i="1"/>
  <c r="O169" i="1"/>
  <c r="M170" i="1"/>
  <c r="N170" i="1"/>
  <c r="O170" i="1"/>
  <c r="M171" i="1"/>
  <c r="N171" i="1"/>
  <c r="O171" i="1"/>
  <c r="M172" i="1"/>
  <c r="N172" i="1"/>
  <c r="O172" i="1"/>
  <c r="M173" i="1"/>
  <c r="N173" i="1"/>
  <c r="O173" i="1"/>
  <c r="M174" i="1"/>
  <c r="N174" i="1"/>
  <c r="O174" i="1"/>
  <c r="M175" i="1"/>
  <c r="N175" i="1"/>
  <c r="O175" i="1"/>
  <c r="M176" i="1"/>
  <c r="N176" i="1"/>
  <c r="O176" i="1"/>
  <c r="M177" i="1"/>
  <c r="N177" i="1"/>
  <c r="O177" i="1"/>
  <c r="M178" i="1"/>
  <c r="N178" i="1"/>
  <c r="O178" i="1"/>
  <c r="M179" i="1"/>
  <c r="N179" i="1"/>
  <c r="O179" i="1"/>
  <c r="M180" i="1"/>
  <c r="N180" i="1"/>
  <c r="O180" i="1"/>
  <c r="M181" i="1"/>
  <c r="N181" i="1"/>
  <c r="O181" i="1"/>
  <c r="M182" i="1"/>
  <c r="N182" i="1"/>
  <c r="O182" i="1"/>
  <c r="M183" i="1"/>
  <c r="N183" i="1"/>
  <c r="O183" i="1"/>
  <c r="M184" i="1"/>
  <c r="N184" i="1"/>
  <c r="O184" i="1"/>
  <c r="M185" i="1"/>
  <c r="N185" i="1"/>
  <c r="O185" i="1"/>
  <c r="M186" i="1"/>
  <c r="N186" i="1"/>
  <c r="O186" i="1"/>
  <c r="M187" i="1"/>
  <c r="N187" i="1"/>
  <c r="O187" i="1"/>
  <c r="M188" i="1"/>
  <c r="N188" i="1"/>
  <c r="O188" i="1"/>
  <c r="M189" i="1"/>
  <c r="N189" i="1"/>
  <c r="O189" i="1"/>
  <c r="M190" i="1"/>
  <c r="N190" i="1"/>
  <c r="O190" i="1"/>
  <c r="M191" i="1"/>
  <c r="N191" i="1"/>
  <c r="O191" i="1"/>
  <c r="M192" i="1"/>
  <c r="N192" i="1"/>
  <c r="O192" i="1"/>
  <c r="M193" i="1"/>
  <c r="N193" i="1"/>
  <c r="O193" i="1"/>
  <c r="M194" i="1"/>
  <c r="N194" i="1"/>
  <c r="O194" i="1"/>
  <c r="N5" i="1"/>
  <c r="O5" i="1"/>
  <c r="M5" i="1"/>
  <c r="M4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3" i="1"/>
  <c r="B2" i="2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44" i="1"/>
  <c r="I44" i="1"/>
  <c r="J44" i="1"/>
  <c r="H45" i="1"/>
  <c r="I45" i="1"/>
  <c r="J45" i="1"/>
  <c r="H46" i="1"/>
  <c r="I46" i="1"/>
  <c r="J46" i="1"/>
  <c r="H47" i="1"/>
  <c r="I47" i="1"/>
  <c r="J47" i="1"/>
  <c r="H48" i="1"/>
  <c r="I48" i="1"/>
  <c r="J48" i="1"/>
  <c r="H49" i="1"/>
  <c r="I49" i="1"/>
  <c r="J49" i="1"/>
  <c r="H50" i="1"/>
  <c r="I50" i="1"/>
  <c r="J50" i="1"/>
  <c r="H51" i="1"/>
  <c r="I51" i="1"/>
  <c r="J51" i="1"/>
  <c r="H52" i="1"/>
  <c r="I52" i="1"/>
  <c r="J52" i="1"/>
  <c r="H53" i="1"/>
  <c r="I53" i="1"/>
  <c r="J53" i="1"/>
  <c r="H54" i="1"/>
  <c r="I54" i="1"/>
  <c r="J54" i="1"/>
  <c r="H55" i="1"/>
  <c r="I55" i="1"/>
  <c r="J55" i="1"/>
  <c r="H56" i="1"/>
  <c r="I56" i="1"/>
  <c r="J56" i="1"/>
  <c r="H57" i="1"/>
  <c r="I57" i="1"/>
  <c r="J57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64" i="1"/>
  <c r="I64" i="1"/>
  <c r="J64" i="1"/>
  <c r="H65" i="1"/>
  <c r="I65" i="1"/>
  <c r="J65" i="1"/>
  <c r="H66" i="1"/>
  <c r="I66" i="1"/>
  <c r="J66" i="1"/>
  <c r="H67" i="1"/>
  <c r="I67" i="1"/>
  <c r="J67" i="1"/>
  <c r="H68" i="1"/>
  <c r="I68" i="1"/>
  <c r="J68" i="1"/>
  <c r="H69" i="1"/>
  <c r="I69" i="1"/>
  <c r="J69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76" i="1"/>
  <c r="I76" i="1"/>
  <c r="J76" i="1"/>
  <c r="H77" i="1"/>
  <c r="I77" i="1"/>
  <c r="J77" i="1"/>
  <c r="H78" i="1"/>
  <c r="I78" i="1"/>
  <c r="J78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  <c r="H86" i="1"/>
  <c r="I86" i="1"/>
  <c r="J86" i="1"/>
  <c r="H87" i="1"/>
  <c r="I87" i="1"/>
  <c r="J87" i="1"/>
  <c r="H88" i="1"/>
  <c r="I88" i="1"/>
  <c r="J88" i="1"/>
  <c r="H89" i="1"/>
  <c r="I89" i="1"/>
  <c r="J89" i="1"/>
  <c r="H90" i="1"/>
  <c r="I90" i="1"/>
  <c r="J90" i="1"/>
  <c r="H91" i="1"/>
  <c r="I91" i="1"/>
  <c r="J91" i="1"/>
  <c r="H92" i="1"/>
  <c r="I92" i="1"/>
  <c r="J92" i="1"/>
  <c r="H93" i="1"/>
  <c r="I93" i="1"/>
  <c r="J93" i="1"/>
  <c r="H94" i="1"/>
  <c r="I94" i="1"/>
  <c r="J94" i="1"/>
  <c r="H95" i="1"/>
  <c r="I95" i="1"/>
  <c r="J95" i="1"/>
  <c r="H96" i="1"/>
  <c r="I96" i="1"/>
  <c r="J96" i="1"/>
  <c r="H97" i="1"/>
  <c r="I97" i="1"/>
  <c r="J97" i="1"/>
  <c r="H98" i="1"/>
  <c r="I98" i="1"/>
  <c r="J98" i="1"/>
  <c r="H99" i="1"/>
  <c r="I99" i="1"/>
  <c r="J99" i="1"/>
  <c r="H100" i="1"/>
  <c r="I100" i="1"/>
  <c r="J100" i="1"/>
  <c r="H101" i="1"/>
  <c r="I101" i="1"/>
  <c r="J101" i="1"/>
  <c r="H102" i="1"/>
  <c r="I102" i="1"/>
  <c r="J102" i="1"/>
  <c r="H103" i="1"/>
  <c r="I103" i="1"/>
  <c r="J103" i="1"/>
  <c r="H104" i="1"/>
  <c r="I104" i="1"/>
  <c r="J104" i="1"/>
  <c r="H105" i="1"/>
  <c r="I105" i="1"/>
  <c r="J105" i="1"/>
  <c r="H106" i="1"/>
  <c r="I106" i="1"/>
  <c r="J106" i="1"/>
  <c r="H107" i="1"/>
  <c r="I107" i="1"/>
  <c r="J107" i="1"/>
  <c r="H108" i="1"/>
  <c r="I108" i="1"/>
  <c r="J108" i="1"/>
  <c r="H109" i="1"/>
  <c r="I109" i="1"/>
  <c r="J109" i="1"/>
  <c r="H110" i="1"/>
  <c r="I110" i="1"/>
  <c r="J110" i="1"/>
  <c r="H111" i="1"/>
  <c r="I111" i="1"/>
  <c r="J111" i="1"/>
  <c r="H112" i="1"/>
  <c r="I112" i="1"/>
  <c r="J112" i="1"/>
  <c r="H113" i="1"/>
  <c r="I113" i="1"/>
  <c r="J113" i="1"/>
  <c r="H114" i="1"/>
  <c r="I114" i="1"/>
  <c r="J114" i="1"/>
  <c r="H115" i="1"/>
  <c r="I115" i="1"/>
  <c r="J115" i="1"/>
  <c r="H116" i="1"/>
  <c r="I116" i="1"/>
  <c r="J116" i="1"/>
  <c r="H117" i="1"/>
  <c r="I117" i="1"/>
  <c r="J117" i="1"/>
  <c r="H118" i="1"/>
  <c r="I118" i="1"/>
  <c r="J118" i="1"/>
  <c r="H119" i="1"/>
  <c r="I119" i="1"/>
  <c r="J119" i="1"/>
  <c r="H120" i="1"/>
  <c r="I120" i="1"/>
  <c r="J120" i="1"/>
  <c r="H121" i="1"/>
  <c r="I121" i="1"/>
  <c r="J121" i="1"/>
  <c r="H122" i="1"/>
  <c r="I122" i="1"/>
  <c r="J122" i="1"/>
  <c r="H123" i="1"/>
  <c r="I123" i="1"/>
  <c r="J123" i="1"/>
  <c r="H124" i="1"/>
  <c r="I124" i="1"/>
  <c r="J124" i="1"/>
  <c r="H125" i="1"/>
  <c r="I125" i="1"/>
  <c r="J125" i="1"/>
  <c r="H126" i="1"/>
  <c r="I126" i="1"/>
  <c r="J126" i="1"/>
  <c r="H127" i="1"/>
  <c r="I127" i="1"/>
  <c r="J127" i="1"/>
  <c r="H128" i="1"/>
  <c r="I128" i="1"/>
  <c r="J128" i="1"/>
  <c r="H129" i="1"/>
  <c r="I129" i="1"/>
  <c r="J129" i="1"/>
  <c r="H130" i="1"/>
  <c r="I130" i="1"/>
  <c r="J130" i="1"/>
  <c r="H131" i="1"/>
  <c r="I131" i="1"/>
  <c r="J131" i="1"/>
  <c r="H132" i="1"/>
  <c r="I132" i="1"/>
  <c r="J132" i="1"/>
  <c r="H133" i="1"/>
  <c r="I133" i="1"/>
  <c r="J133" i="1"/>
  <c r="H134" i="1"/>
  <c r="I134" i="1"/>
  <c r="J134" i="1"/>
  <c r="H135" i="1"/>
  <c r="I135" i="1"/>
  <c r="J135" i="1"/>
  <c r="H136" i="1"/>
  <c r="I136" i="1"/>
  <c r="J136" i="1"/>
  <c r="H137" i="1"/>
  <c r="I137" i="1"/>
  <c r="J137" i="1"/>
  <c r="H138" i="1"/>
  <c r="I138" i="1"/>
  <c r="J138" i="1"/>
  <c r="H139" i="1"/>
  <c r="I139" i="1"/>
  <c r="J139" i="1"/>
  <c r="H140" i="1"/>
  <c r="I140" i="1"/>
  <c r="J140" i="1"/>
  <c r="H141" i="1"/>
  <c r="I141" i="1"/>
  <c r="J141" i="1"/>
  <c r="H142" i="1"/>
  <c r="I142" i="1"/>
  <c r="J142" i="1"/>
  <c r="H143" i="1"/>
  <c r="I143" i="1"/>
  <c r="J143" i="1"/>
  <c r="H144" i="1"/>
  <c r="I144" i="1"/>
  <c r="J144" i="1"/>
  <c r="H145" i="1"/>
  <c r="I145" i="1"/>
  <c r="J145" i="1"/>
  <c r="H146" i="1"/>
  <c r="I146" i="1"/>
  <c r="J146" i="1"/>
  <c r="H147" i="1"/>
  <c r="I147" i="1"/>
  <c r="J147" i="1"/>
  <c r="H148" i="1"/>
  <c r="I148" i="1"/>
  <c r="J148" i="1"/>
  <c r="H149" i="1"/>
  <c r="I149" i="1"/>
  <c r="J149" i="1"/>
  <c r="H150" i="1"/>
  <c r="I150" i="1"/>
  <c r="J150" i="1"/>
  <c r="H151" i="1"/>
  <c r="I151" i="1"/>
  <c r="J151" i="1"/>
  <c r="H152" i="1"/>
  <c r="I152" i="1"/>
  <c r="J152" i="1"/>
  <c r="H153" i="1"/>
  <c r="I153" i="1"/>
  <c r="J153" i="1"/>
  <c r="H154" i="1"/>
  <c r="I154" i="1"/>
  <c r="J154" i="1"/>
  <c r="H155" i="1"/>
  <c r="I155" i="1"/>
  <c r="J155" i="1"/>
  <c r="H156" i="1"/>
  <c r="I156" i="1"/>
  <c r="J156" i="1"/>
  <c r="H157" i="1"/>
  <c r="I157" i="1"/>
  <c r="J157" i="1"/>
  <c r="H158" i="1"/>
  <c r="I158" i="1"/>
  <c r="J158" i="1"/>
  <c r="H159" i="1"/>
  <c r="I159" i="1"/>
  <c r="J159" i="1"/>
  <c r="H160" i="1"/>
  <c r="I160" i="1"/>
  <c r="J160" i="1"/>
  <c r="H161" i="1"/>
  <c r="I161" i="1"/>
  <c r="J161" i="1"/>
  <c r="H162" i="1"/>
  <c r="I162" i="1"/>
  <c r="J162" i="1"/>
  <c r="H163" i="1"/>
  <c r="I163" i="1"/>
  <c r="J163" i="1"/>
  <c r="H164" i="1"/>
  <c r="I164" i="1"/>
  <c r="J164" i="1"/>
  <c r="H165" i="1"/>
  <c r="I165" i="1"/>
  <c r="J165" i="1"/>
  <c r="H166" i="1"/>
  <c r="I166" i="1"/>
  <c r="J166" i="1"/>
  <c r="H167" i="1"/>
  <c r="I167" i="1"/>
  <c r="J167" i="1"/>
  <c r="H168" i="1"/>
  <c r="I168" i="1"/>
  <c r="J168" i="1"/>
  <c r="H169" i="1"/>
  <c r="I169" i="1"/>
  <c r="J169" i="1"/>
  <c r="H170" i="1"/>
  <c r="I170" i="1"/>
  <c r="J170" i="1"/>
  <c r="H171" i="1"/>
  <c r="I171" i="1"/>
  <c r="J171" i="1"/>
  <c r="H172" i="1"/>
  <c r="I172" i="1"/>
  <c r="J172" i="1"/>
  <c r="H173" i="1"/>
  <c r="I173" i="1"/>
  <c r="J173" i="1"/>
  <c r="H174" i="1"/>
  <c r="I174" i="1"/>
  <c r="J174" i="1"/>
  <c r="H175" i="1"/>
  <c r="I175" i="1"/>
  <c r="J175" i="1"/>
  <c r="H176" i="1"/>
  <c r="I176" i="1"/>
  <c r="J176" i="1"/>
  <c r="H177" i="1"/>
  <c r="I177" i="1"/>
  <c r="J177" i="1"/>
  <c r="H178" i="1"/>
  <c r="I178" i="1"/>
  <c r="J178" i="1"/>
  <c r="H179" i="1"/>
  <c r="I179" i="1"/>
  <c r="J179" i="1"/>
  <c r="H180" i="1"/>
  <c r="I180" i="1"/>
  <c r="J180" i="1"/>
  <c r="H181" i="1"/>
  <c r="I181" i="1"/>
  <c r="J181" i="1"/>
  <c r="H182" i="1"/>
  <c r="I182" i="1"/>
  <c r="J182" i="1"/>
  <c r="H183" i="1"/>
  <c r="I183" i="1"/>
  <c r="J183" i="1"/>
  <c r="H184" i="1"/>
  <c r="I184" i="1"/>
  <c r="J184" i="1"/>
  <c r="H185" i="1"/>
  <c r="I185" i="1"/>
  <c r="J185" i="1"/>
  <c r="H186" i="1"/>
  <c r="I186" i="1"/>
  <c r="J186" i="1"/>
  <c r="H187" i="1"/>
  <c r="I187" i="1"/>
  <c r="J187" i="1"/>
  <c r="H188" i="1"/>
  <c r="I188" i="1"/>
  <c r="J188" i="1"/>
  <c r="H189" i="1"/>
  <c r="I189" i="1"/>
  <c r="J189" i="1"/>
  <c r="H190" i="1"/>
  <c r="I190" i="1"/>
  <c r="J190" i="1"/>
  <c r="H191" i="1"/>
  <c r="I191" i="1"/>
  <c r="J191" i="1"/>
  <c r="H192" i="1"/>
  <c r="I192" i="1"/>
  <c r="J192" i="1"/>
  <c r="H193" i="1"/>
  <c r="I193" i="1"/>
  <c r="J193" i="1"/>
  <c r="H194" i="1"/>
  <c r="I194" i="1"/>
  <c r="J194" i="1"/>
  <c r="J5" i="1"/>
  <c r="I5" i="1"/>
  <c r="H5" i="1"/>
  <c r="H4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3" i="1"/>
</calcChain>
</file>

<file path=xl/sharedStrings.xml><?xml version="1.0" encoding="utf-8"?>
<sst xmlns="http://schemas.openxmlformats.org/spreadsheetml/2006/main" count="31" uniqueCount="20">
  <si>
    <t>Date</t>
  </si>
  <si>
    <t>PRU-Adj Close</t>
  </si>
  <si>
    <t xml:space="preserve">Date </t>
  </si>
  <si>
    <t>STO-Adj Close</t>
  </si>
  <si>
    <t>FTSE100</t>
  </si>
  <si>
    <t>STOCK AND INDEX PRICES</t>
  </si>
  <si>
    <t>PRU</t>
  </si>
  <si>
    <t>STO</t>
  </si>
  <si>
    <t>STOCK AND INDEX DAILY RETURNS</t>
  </si>
  <si>
    <t>Returns</t>
  </si>
  <si>
    <t>Arithmetic average</t>
  </si>
  <si>
    <t>Geometric average return</t>
  </si>
  <si>
    <t>GEOMETRIC MEAN CALCULATION</t>
  </si>
  <si>
    <t>Holding period return</t>
  </si>
  <si>
    <t>Risk</t>
  </si>
  <si>
    <t>Standard deviation</t>
  </si>
  <si>
    <t>Beta</t>
  </si>
  <si>
    <t>Correlation</t>
  </si>
  <si>
    <t>Dividends during holding period (in AUD)</t>
  </si>
  <si>
    <t>Sharpe's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</si>
</sst>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000_);_(* \(#,##0.0000\);_(* &quot;-&quot;??_);_(@_)"/>
    <numFmt numFmtId="165" formatCode="0.000"/>
    <numFmt numFmtId="166" formatCode="0.0000%"/>
    <numFmt numFmtId="167" formatCode="_(* #,##0.000_);_(* \(#,##0.00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333333"/>
      <name val="Inherit"/>
    </font>
    <font>
      <sz val="9"/>
      <color rgb="FFFF0000"/>
      <name val="Arial"/>
      <family val="2"/>
    </font>
    <font>
      <sz val="9"/>
      <color rgb="FF0EA6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rgb="FFBABABA"/>
      </top>
      <bottom/>
      <diagonal/>
    </border>
    <border>
      <left/>
      <right/>
      <top style="medium">
        <color rgb="FFDADADA"/>
      </top>
      <bottom/>
      <diagonal/>
    </border>
    <border>
      <left/>
      <right/>
      <top style="medium">
        <color rgb="FFBABABA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16" fillId="0" borderId="0" xfId="0" applyFont="1"/>
    <xf numFmtId="0" fontId="0" fillId="0" borderId="0" xfId="0" applyFill="1"/>
    <xf numFmtId="0" fontId="18" fillId="0" borderId="12" xfId="0" applyFont="1" applyFill="1" applyBorder="1" applyAlignment="1">
      <alignment horizontal="right" vertical="center"/>
    </xf>
    <xf numFmtId="4" fontId="20" fillId="0" borderId="11" xfId="0" applyNumberFormat="1" applyFont="1" applyFill="1" applyBorder="1" applyAlignment="1">
      <alignment horizontal="right" vertical="center" wrapText="1" readingOrder="1"/>
    </xf>
    <xf numFmtId="4" fontId="19" fillId="0" borderId="11" xfId="0" applyNumberFormat="1" applyFont="1" applyFill="1" applyBorder="1" applyAlignment="1">
      <alignment horizontal="right" vertical="center" wrapText="1" readingOrder="1"/>
    </xf>
    <xf numFmtId="14" fontId="0" fillId="0" borderId="0" xfId="0" applyNumberFormat="1"/>
    <xf numFmtId="4" fontId="20" fillId="0" borderId="10" xfId="0" applyNumberFormat="1" applyFont="1" applyFill="1" applyBorder="1" applyAlignment="1">
      <alignment horizontal="right" vertical="center" wrapText="1" readingOrder="1"/>
    </xf>
    <xf numFmtId="10" fontId="0" fillId="0" borderId="0" xfId="43" applyNumberFormat="1" applyFont="1"/>
    <xf numFmtId="10" fontId="0" fillId="0" borderId="0" xfId="0" applyNumberFormat="1"/>
    <xf numFmtId="43" fontId="0" fillId="0" borderId="0" xfId="42" applyFont="1"/>
    <xf numFmtId="165" fontId="0" fillId="0" borderId="0" xfId="42" applyNumberFormat="1" applyFont="1"/>
    <xf numFmtId="166" fontId="0" fillId="0" borderId="0" xfId="43" applyNumberFormat="1" applyFont="1"/>
    <xf numFmtId="166" fontId="0" fillId="0" borderId="0" xfId="0" applyNumberFormat="1"/>
    <xf numFmtId="0" fontId="16" fillId="0" borderId="0" xfId="0" applyFont="1" applyAlignment="1">
      <alignment vertical="center" wrapText="1"/>
    </xf>
    <xf numFmtId="164" fontId="0" fillId="0" borderId="0" xfId="42" applyNumberFormat="1" applyFont="1" applyAlignment="1">
      <alignment vertical="center" wrapText="1"/>
    </xf>
    <xf numFmtId="164" fontId="16" fillId="0" borderId="0" xfId="42" applyNumberFormat="1" applyFont="1" applyAlignment="1">
      <alignment vertical="center" wrapText="1"/>
    </xf>
    <xf numFmtId="0" fontId="16" fillId="0" borderId="0" xfId="0" applyFont="1" applyAlignment="1">
      <alignment horizontal="center"/>
    </xf>
    <xf numFmtId="167" fontId="0" fillId="0" borderId="0" xfId="42" applyNumberFormat="1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97"/>
  <sheetViews>
    <sheetView tabSelected="1" topLeftCell="E189" workbookViewId="0">
      <selection activeCell="H200" sqref="H200"/>
    </sheetView>
  </sheetViews>
  <sheetFormatPr defaultRowHeight="14.5"/>
  <cols>
    <col min="2" max="2" width="12.26953125" customWidth="1"/>
    <col min="3" max="3" width="13.26953125" style="2" customWidth="1"/>
    <col min="4" max="4" width="12.453125" bestFit="1" customWidth="1"/>
    <col min="5" max="5" width="12.36328125" bestFit="1" customWidth="1"/>
    <col min="7" max="7" width="10.453125" bestFit="1" customWidth="1"/>
    <col min="12" max="12" width="10.453125" bestFit="1" customWidth="1"/>
  </cols>
  <sheetData>
    <row r="1" spans="2:15" ht="15" thickBot="1">
      <c r="B1" s="17" t="s">
        <v>5</v>
      </c>
      <c r="C1" s="17"/>
      <c r="D1" s="17"/>
      <c r="E1" s="17"/>
      <c r="G1" s="17" t="s">
        <v>8</v>
      </c>
      <c r="H1" s="17"/>
      <c r="I1" s="17"/>
      <c r="J1" s="17"/>
      <c r="L1" s="17" t="s">
        <v>12</v>
      </c>
      <c r="M1" s="17"/>
      <c r="N1" s="17"/>
      <c r="O1" s="17"/>
    </row>
    <row r="2" spans="2:15" ht="15" thickBot="1">
      <c r="B2" s="3" t="s">
        <v>2</v>
      </c>
      <c r="C2" s="3" t="s">
        <v>4</v>
      </c>
      <c r="D2" t="s">
        <v>1</v>
      </c>
      <c r="E2" t="s">
        <v>3</v>
      </c>
      <c r="G2" t="s">
        <v>0</v>
      </c>
      <c r="H2" t="s">
        <v>4</v>
      </c>
      <c r="I2" t="s">
        <v>6</v>
      </c>
      <c r="J2" t="s">
        <v>7</v>
      </c>
      <c r="L2" t="s">
        <v>0</v>
      </c>
      <c r="M2" t="s">
        <v>4</v>
      </c>
      <c r="N2" t="s">
        <v>6</v>
      </c>
      <c r="O2" t="s">
        <v>7</v>
      </c>
    </row>
    <row r="3" spans="2:15" ht="15.5" thickTop="1" thickBot="1">
      <c r="B3" s="6">
        <v>44344</v>
      </c>
      <c r="C3" s="7">
        <v>7022.61</v>
      </c>
      <c r="G3" s="6">
        <f>B3</f>
        <v>44344</v>
      </c>
      <c r="L3" s="6">
        <f>G3</f>
        <v>44344</v>
      </c>
    </row>
    <row r="4" spans="2:15" ht="15" thickBot="1">
      <c r="B4" s="6">
        <v>44348</v>
      </c>
      <c r="C4" s="4">
        <v>7080.46</v>
      </c>
      <c r="D4">
        <v>1450.9313959999999</v>
      </c>
      <c r="E4">
        <v>6.570589</v>
      </c>
      <c r="G4" s="6">
        <f t="shared" ref="G4:G67" si="0">B4</f>
        <v>44348</v>
      </c>
      <c r="H4" s="8">
        <f>(C4-C3)/C3</f>
        <v>8.2376780142995789E-3</v>
      </c>
      <c r="I4" s="8"/>
      <c r="J4" s="8"/>
      <c r="L4" s="6">
        <f t="shared" ref="L4:L67" si="1">G4</f>
        <v>44348</v>
      </c>
      <c r="M4" s="11">
        <f>1+H4</f>
        <v>1.0082376780142996</v>
      </c>
    </row>
    <row r="5" spans="2:15" ht="15" thickBot="1">
      <c r="B5" s="6">
        <v>44349</v>
      </c>
      <c r="C5" s="4">
        <v>7108</v>
      </c>
      <c r="D5">
        <v>1467.4194339999999</v>
      </c>
      <c r="E5">
        <v>6.7064649999999997</v>
      </c>
      <c r="G5" s="6">
        <f t="shared" si="0"/>
        <v>44349</v>
      </c>
      <c r="H5" s="8">
        <f>(C5-C4)/C4</f>
        <v>3.8895777957929237E-3</v>
      </c>
      <c r="I5" s="8">
        <f t="shared" ref="I5" si="2">(D5-D4)/D4</f>
        <v>1.13637612677312E-2</v>
      </c>
      <c r="J5" s="8">
        <f>(E5-E4)/E4</f>
        <v>2.0679424629968433E-2</v>
      </c>
      <c r="L5" s="6">
        <f t="shared" si="1"/>
        <v>44349</v>
      </c>
      <c r="M5" s="11">
        <f>1+H5</f>
        <v>1.003889577795793</v>
      </c>
      <c r="N5" s="11">
        <f t="shared" ref="N5:O5" si="3">1+I5</f>
        <v>1.0113637612677313</v>
      </c>
      <c r="O5" s="11">
        <f t="shared" si="3"/>
        <v>1.0206794246299684</v>
      </c>
    </row>
    <row r="6" spans="2:15" ht="15" thickBot="1">
      <c r="B6" s="6">
        <v>44350</v>
      </c>
      <c r="C6" s="5">
        <v>7064.35</v>
      </c>
      <c r="D6">
        <v>1443.1723629999999</v>
      </c>
      <c r="E6">
        <v>7.1432099999999998</v>
      </c>
      <c r="G6" s="6">
        <f t="shared" si="0"/>
        <v>44350</v>
      </c>
      <c r="H6" s="8">
        <f t="shared" ref="H6:H69" si="4">(C6-C5)/C5</f>
        <v>-6.1409679234664654E-3</v>
      </c>
      <c r="I6" s="8">
        <f t="shared" ref="I6:I69" si="5">(D6-D5)/D5</f>
        <v>-1.6523613111696058E-2</v>
      </c>
      <c r="J6" s="8">
        <f t="shared" ref="J6:J69" si="6">(E6-E5)/E5</f>
        <v>6.5122982077741434E-2</v>
      </c>
      <c r="L6" s="6">
        <f t="shared" si="1"/>
        <v>44350</v>
      </c>
      <c r="M6" s="11">
        <f t="shared" ref="M6:M69" si="7">1+H6</f>
        <v>0.99385903207653359</v>
      </c>
      <c r="N6" s="11">
        <f t="shared" ref="N6:N69" si="8">1+I6</f>
        <v>0.98347638688830397</v>
      </c>
      <c r="O6" s="11">
        <f t="shared" ref="O6:O69" si="9">1+J6</f>
        <v>1.0651229820777415</v>
      </c>
    </row>
    <row r="7" spans="2:15" ht="15" thickBot="1">
      <c r="B7" s="6">
        <v>44351</v>
      </c>
      <c r="C7" s="4">
        <v>7069.04</v>
      </c>
      <c r="D7">
        <v>1429.1092530000001</v>
      </c>
      <c r="E7">
        <v>7.4149630000000002</v>
      </c>
      <c r="G7" s="6">
        <f t="shared" si="0"/>
        <v>44351</v>
      </c>
      <c r="H7" s="8">
        <f t="shared" si="4"/>
        <v>6.6389689072591249E-4</v>
      </c>
      <c r="I7" s="8">
        <f t="shared" si="5"/>
        <v>-9.7445810081659839E-3</v>
      </c>
      <c r="J7" s="8">
        <f t="shared" si="6"/>
        <v>3.8043540649091982E-2</v>
      </c>
      <c r="L7" s="6">
        <f t="shared" si="1"/>
        <v>44351</v>
      </c>
      <c r="M7" s="11">
        <f t="shared" si="7"/>
        <v>1.000663896890726</v>
      </c>
      <c r="N7" s="11">
        <f t="shared" si="8"/>
        <v>0.990255418991834</v>
      </c>
      <c r="O7" s="11">
        <f t="shared" si="9"/>
        <v>1.038043540649092</v>
      </c>
    </row>
    <row r="8" spans="2:15" ht="15" thickBot="1">
      <c r="B8" s="6">
        <v>44354</v>
      </c>
      <c r="C8" s="4">
        <v>7077.22</v>
      </c>
      <c r="D8">
        <v>1430.5642089999999</v>
      </c>
      <c r="E8">
        <v>7.4926060000000003</v>
      </c>
      <c r="G8" s="6">
        <f t="shared" si="0"/>
        <v>44354</v>
      </c>
      <c r="H8" s="8">
        <f t="shared" si="4"/>
        <v>1.1571585392076281E-3</v>
      </c>
      <c r="I8" s="8">
        <f t="shared" si="5"/>
        <v>1.0180859139674262E-3</v>
      </c>
      <c r="J8" s="8">
        <f t="shared" si="6"/>
        <v>1.0471124400755625E-2</v>
      </c>
      <c r="L8" s="6">
        <f t="shared" si="1"/>
        <v>44354</v>
      </c>
      <c r="M8" s="11">
        <f t="shared" si="7"/>
        <v>1.0011571585392076</v>
      </c>
      <c r="N8" s="11">
        <f t="shared" si="8"/>
        <v>1.0010180859139675</v>
      </c>
      <c r="O8" s="11">
        <f t="shared" si="9"/>
        <v>1.0104711244007556</v>
      </c>
    </row>
    <row r="9" spans="2:15" ht="15" thickBot="1">
      <c r="B9" s="6">
        <v>44355</v>
      </c>
      <c r="C9" s="4">
        <v>7095.09</v>
      </c>
      <c r="D9">
        <v>1425.7147219999999</v>
      </c>
      <c r="E9">
        <v>7.4731959999999997</v>
      </c>
      <c r="G9" s="6">
        <f t="shared" si="0"/>
        <v>44355</v>
      </c>
      <c r="H9" s="8">
        <f t="shared" si="4"/>
        <v>2.5250027553191637E-3</v>
      </c>
      <c r="I9" s="8">
        <f t="shared" si="5"/>
        <v>-3.3899121545826077E-3</v>
      </c>
      <c r="J9" s="8">
        <f t="shared" si="6"/>
        <v>-2.5905539407784944E-3</v>
      </c>
      <c r="L9" s="6">
        <f t="shared" si="1"/>
        <v>44355</v>
      </c>
      <c r="M9" s="11">
        <f t="shared" si="7"/>
        <v>1.0025250027553192</v>
      </c>
      <c r="N9" s="11">
        <f t="shared" si="8"/>
        <v>0.99661008784541738</v>
      </c>
      <c r="O9" s="11">
        <f t="shared" si="9"/>
        <v>0.99740944605922155</v>
      </c>
    </row>
    <row r="10" spans="2:15" ht="15" thickBot="1">
      <c r="B10" s="6">
        <v>44356</v>
      </c>
      <c r="C10" s="5">
        <v>7081.01</v>
      </c>
      <c r="D10">
        <v>1407.772095</v>
      </c>
      <c r="E10">
        <v>7.5120170000000002</v>
      </c>
      <c r="G10" s="6">
        <f t="shared" si="0"/>
        <v>44356</v>
      </c>
      <c r="H10" s="8">
        <f t="shared" si="4"/>
        <v>-1.984470951037961E-3</v>
      </c>
      <c r="I10" s="8">
        <f t="shared" si="5"/>
        <v>-1.258500506667273E-2</v>
      </c>
      <c r="J10" s="8">
        <f t="shared" si="6"/>
        <v>5.1946984931213417E-3</v>
      </c>
      <c r="L10" s="6">
        <f t="shared" si="1"/>
        <v>44356</v>
      </c>
      <c r="M10" s="11">
        <f t="shared" si="7"/>
        <v>0.99801552904896207</v>
      </c>
      <c r="N10" s="11">
        <f t="shared" si="8"/>
        <v>0.98741499493332729</v>
      </c>
      <c r="O10" s="11">
        <f t="shared" si="9"/>
        <v>1.0051946984931213</v>
      </c>
    </row>
    <row r="11" spans="2:15" ht="15" thickBot="1">
      <c r="B11" s="6">
        <v>44357</v>
      </c>
      <c r="C11" s="4">
        <v>7088.18</v>
      </c>
      <c r="D11">
        <v>1428.624268</v>
      </c>
      <c r="E11">
        <v>7.4440790000000003</v>
      </c>
      <c r="G11" s="6">
        <f t="shared" si="0"/>
        <v>44357</v>
      </c>
      <c r="H11" s="8">
        <f t="shared" si="4"/>
        <v>1.0125674162301808E-3</v>
      </c>
      <c r="I11" s="8">
        <f t="shared" si="5"/>
        <v>1.4812179523987504E-2</v>
      </c>
      <c r="J11" s="8">
        <f t="shared" si="6"/>
        <v>-9.0439092456792679E-3</v>
      </c>
      <c r="L11" s="6">
        <f t="shared" si="1"/>
        <v>44357</v>
      </c>
      <c r="M11" s="11">
        <f t="shared" si="7"/>
        <v>1.0010125674162302</v>
      </c>
      <c r="N11" s="11">
        <f t="shared" si="8"/>
        <v>1.0148121795239875</v>
      </c>
      <c r="O11" s="11">
        <f t="shared" si="9"/>
        <v>0.99095609075432078</v>
      </c>
    </row>
    <row r="12" spans="2:15" ht="15" thickBot="1">
      <c r="B12" s="6">
        <v>44358</v>
      </c>
      <c r="C12" s="4">
        <v>7134.06</v>
      </c>
      <c r="D12">
        <v>1444.1423339999999</v>
      </c>
      <c r="E12">
        <v>7.3761409999999996</v>
      </c>
      <c r="G12" s="6">
        <f t="shared" si="0"/>
        <v>44358</v>
      </c>
      <c r="H12" s="8">
        <f t="shared" si="4"/>
        <v>6.4727475882384632E-3</v>
      </c>
      <c r="I12" s="8">
        <f t="shared" si="5"/>
        <v>1.0862244431647763E-2</v>
      </c>
      <c r="J12" s="8">
        <f t="shared" si="6"/>
        <v>-9.1264480132465971E-3</v>
      </c>
      <c r="L12" s="6">
        <f t="shared" si="1"/>
        <v>44358</v>
      </c>
      <c r="M12" s="11">
        <f t="shared" si="7"/>
        <v>1.0064727475882385</v>
      </c>
      <c r="N12" s="11">
        <f t="shared" si="8"/>
        <v>1.0108622444316477</v>
      </c>
      <c r="O12" s="11">
        <f t="shared" si="9"/>
        <v>0.99087355198675342</v>
      </c>
    </row>
    <row r="13" spans="2:15" ht="15" thickBot="1">
      <c r="B13" s="6">
        <v>44361</v>
      </c>
      <c r="C13" s="4">
        <v>7146.68</v>
      </c>
      <c r="D13">
        <v>1440.262939</v>
      </c>
      <c r="E13">
        <v>7.4440790000000003</v>
      </c>
      <c r="G13" s="6">
        <f t="shared" si="0"/>
        <v>44361</v>
      </c>
      <c r="H13" s="8">
        <f t="shared" si="4"/>
        <v>1.7689786741350493E-3</v>
      </c>
      <c r="I13" s="8">
        <f t="shared" si="5"/>
        <v>-2.6862968480778097E-3</v>
      </c>
      <c r="J13" s="8">
        <f t="shared" si="6"/>
        <v>9.2105072286444521E-3</v>
      </c>
      <c r="L13" s="6">
        <f t="shared" si="1"/>
        <v>44361</v>
      </c>
      <c r="M13" s="11">
        <f t="shared" si="7"/>
        <v>1.0017689786741351</v>
      </c>
      <c r="N13" s="11">
        <f t="shared" si="8"/>
        <v>0.99731370315192214</v>
      </c>
      <c r="O13" s="11">
        <f t="shared" si="9"/>
        <v>1.0092105072286444</v>
      </c>
    </row>
    <row r="14" spans="2:15" ht="15" thickBot="1">
      <c r="B14" s="6">
        <v>44362</v>
      </c>
      <c r="C14" s="4">
        <v>7172.48</v>
      </c>
      <c r="D14">
        <v>1456.2658690000001</v>
      </c>
      <c r="E14">
        <v>7.4537839999999997</v>
      </c>
      <c r="G14" s="6">
        <f t="shared" si="0"/>
        <v>44362</v>
      </c>
      <c r="H14" s="8">
        <f t="shared" si="4"/>
        <v>3.6100678916642791E-3</v>
      </c>
      <c r="I14" s="8">
        <f t="shared" si="5"/>
        <v>1.111111698195277E-2</v>
      </c>
      <c r="J14" s="8">
        <f t="shared" si="6"/>
        <v>1.3037207154839984E-3</v>
      </c>
      <c r="L14" s="6">
        <f t="shared" si="1"/>
        <v>44362</v>
      </c>
      <c r="M14" s="11">
        <f t="shared" si="7"/>
        <v>1.0036100678916642</v>
      </c>
      <c r="N14" s="11">
        <f t="shared" si="8"/>
        <v>1.0111111169819527</v>
      </c>
      <c r="O14" s="11">
        <f t="shared" si="9"/>
        <v>1.001303720715484</v>
      </c>
    </row>
    <row r="15" spans="2:15" ht="15" thickBot="1">
      <c r="B15" s="6">
        <v>44363</v>
      </c>
      <c r="C15" s="4">
        <v>7184.95</v>
      </c>
      <c r="D15">
        <v>1458.690552</v>
      </c>
      <c r="E15">
        <v>7.531428</v>
      </c>
      <c r="G15" s="6">
        <f t="shared" si="0"/>
        <v>44363</v>
      </c>
      <c r="H15" s="8">
        <f t="shared" si="4"/>
        <v>1.7385897207103059E-3</v>
      </c>
      <c r="I15" s="8">
        <f t="shared" si="5"/>
        <v>1.665000225312538E-3</v>
      </c>
      <c r="J15" s="8">
        <f t="shared" si="6"/>
        <v>1.0416722566685629E-2</v>
      </c>
      <c r="L15" s="6">
        <f t="shared" si="1"/>
        <v>44363</v>
      </c>
      <c r="M15" s="11">
        <f t="shared" si="7"/>
        <v>1.0017385897207103</v>
      </c>
      <c r="N15" s="11">
        <f t="shared" si="8"/>
        <v>1.0016650002253125</v>
      </c>
      <c r="O15" s="11">
        <f t="shared" si="9"/>
        <v>1.0104167225666856</v>
      </c>
    </row>
    <row r="16" spans="2:15" ht="15" thickBot="1">
      <c r="B16" s="6">
        <v>44364</v>
      </c>
      <c r="C16" s="5">
        <v>7153.43</v>
      </c>
      <c r="D16">
        <v>1442.2025149999999</v>
      </c>
      <c r="E16">
        <v>7.3858470000000001</v>
      </c>
      <c r="G16" s="6">
        <f t="shared" si="0"/>
        <v>44364</v>
      </c>
      <c r="H16" s="8">
        <f t="shared" si="4"/>
        <v>-4.3869477171030458E-3</v>
      </c>
      <c r="I16" s="8">
        <f t="shared" si="5"/>
        <v>-1.1303313768224145E-2</v>
      </c>
      <c r="J16" s="8">
        <f t="shared" si="6"/>
        <v>-1.9329800404385457E-2</v>
      </c>
      <c r="L16" s="6">
        <f t="shared" si="1"/>
        <v>44364</v>
      </c>
      <c r="M16" s="11">
        <f t="shared" si="7"/>
        <v>0.99561305228289698</v>
      </c>
      <c r="N16" s="11">
        <f t="shared" si="8"/>
        <v>0.98869668623177587</v>
      </c>
      <c r="O16" s="11">
        <f t="shared" si="9"/>
        <v>0.98067019959561452</v>
      </c>
    </row>
    <row r="17" spans="2:15" ht="15" thickBot="1">
      <c r="B17" s="6">
        <v>44365</v>
      </c>
      <c r="C17" s="5">
        <v>7017.47</v>
      </c>
      <c r="D17">
        <v>1401.4678960000001</v>
      </c>
      <c r="E17">
        <v>7.1238000000000001</v>
      </c>
      <c r="G17" s="6">
        <f t="shared" si="0"/>
        <v>44365</v>
      </c>
      <c r="H17" s="8">
        <f t="shared" si="4"/>
        <v>-1.9006266923699545E-2</v>
      </c>
      <c r="I17" s="8">
        <f t="shared" si="5"/>
        <v>-2.8244728861813031E-2</v>
      </c>
      <c r="J17" s="8">
        <f t="shared" si="6"/>
        <v>-3.5479613915641618E-2</v>
      </c>
      <c r="L17" s="6">
        <f t="shared" si="1"/>
        <v>44365</v>
      </c>
      <c r="M17" s="11">
        <f t="shared" si="7"/>
        <v>0.98099373307630044</v>
      </c>
      <c r="N17" s="11">
        <f t="shared" si="8"/>
        <v>0.97175527113818694</v>
      </c>
      <c r="O17" s="11">
        <f t="shared" si="9"/>
        <v>0.96452038608435842</v>
      </c>
    </row>
    <row r="18" spans="2:15" ht="15" thickBot="1">
      <c r="B18" s="6">
        <v>44368</v>
      </c>
      <c r="C18" s="4">
        <v>7062.29</v>
      </c>
      <c r="D18">
        <v>1412.6213379999999</v>
      </c>
      <c r="E18">
        <v>7.0364500000000003</v>
      </c>
      <c r="G18" s="6">
        <f t="shared" si="0"/>
        <v>44368</v>
      </c>
      <c r="H18" s="8">
        <f t="shared" si="4"/>
        <v>6.3869172223037229E-3</v>
      </c>
      <c r="I18" s="8">
        <f t="shared" si="5"/>
        <v>7.9583999261298895E-3</v>
      </c>
      <c r="J18" s="8">
        <f t="shared" si="6"/>
        <v>-1.2261714253628656E-2</v>
      </c>
      <c r="L18" s="6">
        <f t="shared" si="1"/>
        <v>44368</v>
      </c>
      <c r="M18" s="11">
        <f t="shared" si="7"/>
        <v>1.0063869172223037</v>
      </c>
      <c r="N18" s="11">
        <f t="shared" si="8"/>
        <v>1.0079583999261299</v>
      </c>
      <c r="O18" s="11">
        <f t="shared" si="9"/>
        <v>0.98773828574637135</v>
      </c>
    </row>
    <row r="19" spans="2:15" ht="15" thickBot="1">
      <c r="B19" s="6">
        <v>44369</v>
      </c>
      <c r="C19" s="4">
        <v>7090.01</v>
      </c>
      <c r="D19">
        <v>1391.769043</v>
      </c>
      <c r="E19">
        <v>7.2596759999999998</v>
      </c>
      <c r="G19" s="6">
        <f t="shared" si="0"/>
        <v>44369</v>
      </c>
      <c r="H19" s="8">
        <f t="shared" si="4"/>
        <v>3.925072462331659E-3</v>
      </c>
      <c r="I19" s="8">
        <f t="shared" si="5"/>
        <v>-1.4761418675384552E-2</v>
      </c>
      <c r="J19" s="8">
        <f t="shared" si="6"/>
        <v>3.172423594284042E-2</v>
      </c>
      <c r="L19" s="6">
        <f t="shared" si="1"/>
        <v>44369</v>
      </c>
      <c r="M19" s="11">
        <f t="shared" si="7"/>
        <v>1.0039250724623316</v>
      </c>
      <c r="N19" s="11">
        <f t="shared" si="8"/>
        <v>0.98523858132461539</v>
      </c>
      <c r="O19" s="11">
        <f t="shared" si="9"/>
        <v>1.0317242359428405</v>
      </c>
    </row>
    <row r="20" spans="2:15" ht="15" thickBot="1">
      <c r="B20" s="6">
        <v>44370</v>
      </c>
      <c r="C20" s="5">
        <v>7074.06</v>
      </c>
      <c r="D20">
        <v>1384.494995</v>
      </c>
      <c r="E20">
        <v>7.0849780000000004</v>
      </c>
      <c r="G20" s="6">
        <f t="shared" si="0"/>
        <v>44370</v>
      </c>
      <c r="H20" s="8">
        <f t="shared" si="4"/>
        <v>-2.2496442177091171E-3</v>
      </c>
      <c r="I20" s="8">
        <f t="shared" si="5"/>
        <v>-5.2264763586927932E-3</v>
      </c>
      <c r="J20" s="8">
        <f t="shared" si="6"/>
        <v>-2.4064159337138374E-2</v>
      </c>
      <c r="L20" s="6">
        <f t="shared" si="1"/>
        <v>44370</v>
      </c>
      <c r="M20" s="11">
        <f t="shared" si="7"/>
        <v>0.99775035578229088</v>
      </c>
      <c r="N20" s="11">
        <f t="shared" si="8"/>
        <v>0.99477352364130722</v>
      </c>
      <c r="O20" s="11">
        <f t="shared" si="9"/>
        <v>0.97593584066286165</v>
      </c>
    </row>
    <row r="21" spans="2:15" ht="15" thickBot="1">
      <c r="B21" s="6">
        <v>44371</v>
      </c>
      <c r="C21" s="4">
        <v>7109.97</v>
      </c>
      <c r="D21">
        <v>1399.528198</v>
      </c>
      <c r="E21">
        <v>6.9976289999999999</v>
      </c>
      <c r="G21" s="6">
        <f t="shared" si="0"/>
        <v>44371</v>
      </c>
      <c r="H21" s="8">
        <f t="shared" si="4"/>
        <v>5.076292821943813E-3</v>
      </c>
      <c r="I21" s="8">
        <f t="shared" si="5"/>
        <v>1.0858257382143846E-2</v>
      </c>
      <c r="J21" s="8">
        <f t="shared" si="6"/>
        <v>-1.2328760936166713E-2</v>
      </c>
      <c r="L21" s="6">
        <f t="shared" si="1"/>
        <v>44371</v>
      </c>
      <c r="M21" s="11">
        <f t="shared" si="7"/>
        <v>1.0050762928219439</v>
      </c>
      <c r="N21" s="11">
        <f t="shared" si="8"/>
        <v>1.0108582573821439</v>
      </c>
      <c r="O21" s="11">
        <f t="shared" si="9"/>
        <v>0.98767123906383325</v>
      </c>
    </row>
    <row r="22" spans="2:15" ht="15" thickBot="1">
      <c r="B22" s="6">
        <v>44372</v>
      </c>
      <c r="C22" s="4">
        <v>7136.07</v>
      </c>
      <c r="D22">
        <v>1406.3172609999999</v>
      </c>
      <c r="E22">
        <v>6.9879230000000003</v>
      </c>
      <c r="G22" s="6">
        <f t="shared" si="0"/>
        <v>44372</v>
      </c>
      <c r="H22" s="8">
        <f t="shared" si="4"/>
        <v>3.6709015649854294E-3</v>
      </c>
      <c r="I22" s="8">
        <f t="shared" si="5"/>
        <v>4.8509654965879735E-3</v>
      </c>
      <c r="J22" s="8">
        <f t="shared" si="6"/>
        <v>-1.3870412392539742E-3</v>
      </c>
      <c r="L22" s="6">
        <f t="shared" si="1"/>
        <v>44372</v>
      </c>
      <c r="M22" s="11">
        <f t="shared" si="7"/>
        <v>1.0036709015649854</v>
      </c>
      <c r="N22" s="11">
        <f t="shared" si="8"/>
        <v>1.004850965496588</v>
      </c>
      <c r="O22" s="11">
        <f t="shared" si="9"/>
        <v>0.99861295876074607</v>
      </c>
    </row>
    <row r="23" spans="2:15" ht="15" thickBot="1">
      <c r="B23" s="6">
        <v>44375</v>
      </c>
      <c r="C23" s="5">
        <v>7072.97</v>
      </c>
      <c r="D23">
        <v>1372.3717039999999</v>
      </c>
      <c r="E23">
        <v>7.0364500000000003</v>
      </c>
      <c r="G23" s="6">
        <f t="shared" si="0"/>
        <v>44375</v>
      </c>
      <c r="H23" s="8">
        <f t="shared" si="4"/>
        <v>-8.8424020504282407E-3</v>
      </c>
      <c r="I23" s="8">
        <f t="shared" si="5"/>
        <v>-2.4137908238331729E-2</v>
      </c>
      <c r="J23" s="8">
        <f t="shared" si="6"/>
        <v>6.9444096622129333E-3</v>
      </c>
      <c r="L23" s="6">
        <f t="shared" si="1"/>
        <v>44375</v>
      </c>
      <c r="M23" s="11">
        <f t="shared" si="7"/>
        <v>0.99115759794957181</v>
      </c>
      <c r="N23" s="11">
        <f t="shared" si="8"/>
        <v>0.97586209176166827</v>
      </c>
      <c r="O23" s="11">
        <f t="shared" si="9"/>
        <v>1.0069444096622129</v>
      </c>
    </row>
    <row r="24" spans="2:15" ht="15" thickBot="1">
      <c r="B24" s="6">
        <v>44376</v>
      </c>
      <c r="C24" s="4">
        <v>7087.55</v>
      </c>
      <c r="D24">
        <v>1382.070557</v>
      </c>
      <c r="E24">
        <v>6.9976289999999999</v>
      </c>
      <c r="G24" s="6">
        <f t="shared" si="0"/>
        <v>44376</v>
      </c>
      <c r="H24" s="8">
        <f t="shared" si="4"/>
        <v>2.0613688450537649E-3</v>
      </c>
      <c r="I24" s="8">
        <f t="shared" si="5"/>
        <v>7.0672201792934229E-3</v>
      </c>
      <c r="J24" s="8">
        <f t="shared" si="6"/>
        <v>-5.5171286657334931E-3</v>
      </c>
      <c r="L24" s="6">
        <f t="shared" si="1"/>
        <v>44376</v>
      </c>
      <c r="M24" s="11">
        <f t="shared" si="7"/>
        <v>1.0020613688450537</v>
      </c>
      <c r="N24" s="11">
        <f t="shared" si="8"/>
        <v>1.0070672201792934</v>
      </c>
      <c r="O24" s="11">
        <f t="shared" si="9"/>
        <v>0.99448287133426649</v>
      </c>
    </row>
    <row r="25" spans="2:15" ht="15" thickBot="1">
      <c r="B25" s="6">
        <v>44377</v>
      </c>
      <c r="C25" s="5">
        <v>7037.47</v>
      </c>
      <c r="D25">
        <v>1332.121948</v>
      </c>
      <c r="E25">
        <v>6.8811640000000001</v>
      </c>
      <c r="G25" s="6">
        <f t="shared" si="0"/>
        <v>44377</v>
      </c>
      <c r="H25" s="8">
        <f t="shared" si="4"/>
        <v>-7.0659113515953928E-3</v>
      </c>
      <c r="I25" s="8">
        <f t="shared" si="5"/>
        <v>-3.6140418987306473E-2</v>
      </c>
      <c r="J25" s="8">
        <f t="shared" si="6"/>
        <v>-1.6643494532219388E-2</v>
      </c>
      <c r="L25" s="6">
        <f t="shared" si="1"/>
        <v>44377</v>
      </c>
      <c r="M25" s="11">
        <f t="shared" si="7"/>
        <v>0.9929340886484046</v>
      </c>
      <c r="N25" s="11">
        <f t="shared" si="8"/>
        <v>0.96385958101269353</v>
      </c>
      <c r="O25" s="11">
        <f t="shared" si="9"/>
        <v>0.98335650546778064</v>
      </c>
    </row>
    <row r="26" spans="2:15" ht="15" thickBot="1">
      <c r="B26" s="6">
        <v>44378</v>
      </c>
      <c r="C26" s="4">
        <v>7125.16</v>
      </c>
      <c r="D26">
        <v>1350.549561</v>
      </c>
      <c r="E26">
        <v>6.8423420000000004</v>
      </c>
      <c r="G26" s="6">
        <f t="shared" si="0"/>
        <v>44378</v>
      </c>
      <c r="H26" s="8">
        <f t="shared" si="4"/>
        <v>1.2460443881110625E-2</v>
      </c>
      <c r="I26" s="8">
        <f t="shared" si="5"/>
        <v>1.3833277822399534E-2</v>
      </c>
      <c r="J26" s="8">
        <f t="shared" si="6"/>
        <v>-5.6417780480162499E-3</v>
      </c>
      <c r="L26" s="6">
        <f t="shared" si="1"/>
        <v>44378</v>
      </c>
      <c r="M26" s="11">
        <f t="shared" si="7"/>
        <v>1.0124604438811107</v>
      </c>
      <c r="N26" s="11">
        <f t="shared" si="8"/>
        <v>1.0138332778223995</v>
      </c>
      <c r="O26" s="11">
        <f t="shared" si="9"/>
        <v>0.99435822195198376</v>
      </c>
    </row>
    <row r="27" spans="2:15" ht="15" thickBot="1">
      <c r="B27" s="6">
        <v>44379</v>
      </c>
      <c r="C27" s="5">
        <v>7123.27</v>
      </c>
      <c r="D27">
        <v>1349.579712</v>
      </c>
      <c r="E27">
        <v>6.9199849999999996</v>
      </c>
      <c r="G27" s="6">
        <f t="shared" si="0"/>
        <v>44379</v>
      </c>
      <c r="H27" s="8">
        <f t="shared" si="4"/>
        <v>-2.6525720124171499E-4</v>
      </c>
      <c r="I27" s="8">
        <f t="shared" si="5"/>
        <v>-7.1811433508737967E-4</v>
      </c>
      <c r="J27" s="8">
        <f t="shared" si="6"/>
        <v>1.1347430455829194E-2</v>
      </c>
      <c r="L27" s="6">
        <f t="shared" si="1"/>
        <v>44379</v>
      </c>
      <c r="M27" s="11">
        <f t="shared" si="7"/>
        <v>0.99973474279875829</v>
      </c>
      <c r="N27" s="11">
        <f t="shared" si="8"/>
        <v>0.99928188566491261</v>
      </c>
      <c r="O27" s="11">
        <f t="shared" si="9"/>
        <v>1.0113474304558292</v>
      </c>
    </row>
    <row r="28" spans="2:15" ht="15" thickBot="1">
      <c r="B28" s="6">
        <v>44382</v>
      </c>
      <c r="C28" s="4">
        <v>7164.91</v>
      </c>
      <c r="D28">
        <v>1366.067505</v>
      </c>
      <c r="E28">
        <v>7.0558610000000002</v>
      </c>
      <c r="G28" s="6">
        <f t="shared" si="0"/>
        <v>44382</v>
      </c>
      <c r="H28" s="8">
        <f t="shared" si="4"/>
        <v>5.8456298862740591E-3</v>
      </c>
      <c r="I28" s="8">
        <f t="shared" si="5"/>
        <v>1.2216983445583992E-2</v>
      </c>
      <c r="J28" s="8">
        <f t="shared" si="6"/>
        <v>1.9635302677679295E-2</v>
      </c>
      <c r="L28" s="6">
        <f t="shared" si="1"/>
        <v>44382</v>
      </c>
      <c r="M28" s="11">
        <f t="shared" si="7"/>
        <v>1.0058456298862741</v>
      </c>
      <c r="N28" s="11">
        <f t="shared" si="8"/>
        <v>1.0122169834455841</v>
      </c>
      <c r="O28" s="11">
        <f t="shared" si="9"/>
        <v>1.0196353026776792</v>
      </c>
    </row>
    <row r="29" spans="2:15" ht="15" thickBot="1">
      <c r="B29" s="6">
        <v>44383</v>
      </c>
      <c r="C29" s="5">
        <v>7100.88</v>
      </c>
      <c r="D29">
        <v>1343.7604980000001</v>
      </c>
      <c r="E29">
        <v>7.0849780000000004</v>
      </c>
      <c r="G29" s="6">
        <f t="shared" si="0"/>
        <v>44383</v>
      </c>
      <c r="H29" s="8">
        <f t="shared" si="4"/>
        <v>-8.9366091130244126E-3</v>
      </c>
      <c r="I29" s="8">
        <f t="shared" si="5"/>
        <v>-1.6329359214206536E-2</v>
      </c>
      <c r="J29" s="8">
        <f t="shared" si="6"/>
        <v>4.1266402498575695E-3</v>
      </c>
      <c r="L29" s="6">
        <f t="shared" si="1"/>
        <v>44383</v>
      </c>
      <c r="M29" s="11">
        <f t="shared" si="7"/>
        <v>0.99106339088697559</v>
      </c>
      <c r="N29" s="11">
        <f t="shared" si="8"/>
        <v>0.98367064078579347</v>
      </c>
      <c r="O29" s="11">
        <f t="shared" si="9"/>
        <v>1.0041266402498576</v>
      </c>
    </row>
    <row r="30" spans="2:15" ht="15" thickBot="1">
      <c r="B30" s="6">
        <v>44384</v>
      </c>
      <c r="C30" s="4">
        <v>7151.02</v>
      </c>
      <c r="D30">
        <v>1351.0344239999999</v>
      </c>
      <c r="E30">
        <v>6.9685129999999997</v>
      </c>
      <c r="G30" s="6">
        <f t="shared" si="0"/>
        <v>44384</v>
      </c>
      <c r="H30" s="8">
        <f t="shared" si="4"/>
        <v>7.0610966528092756E-3</v>
      </c>
      <c r="I30" s="8">
        <f t="shared" si="5"/>
        <v>5.4131119428098015E-3</v>
      </c>
      <c r="J30" s="8">
        <f t="shared" si="6"/>
        <v>-1.6438300866989383E-2</v>
      </c>
      <c r="L30" s="6">
        <f t="shared" si="1"/>
        <v>44384</v>
      </c>
      <c r="M30" s="11">
        <f t="shared" si="7"/>
        <v>1.0070610966528093</v>
      </c>
      <c r="N30" s="11">
        <f t="shared" si="8"/>
        <v>1.0054131119428098</v>
      </c>
      <c r="O30" s="11">
        <f t="shared" si="9"/>
        <v>0.98356169913301061</v>
      </c>
    </row>
    <row r="31" spans="2:15" ht="15" thickBot="1">
      <c r="B31" s="6">
        <v>44385</v>
      </c>
      <c r="C31" s="5">
        <v>7030.66</v>
      </c>
      <c r="D31">
        <v>1301.5708010000001</v>
      </c>
      <c r="E31">
        <v>6.9199849999999996</v>
      </c>
      <c r="G31" s="6">
        <f t="shared" si="0"/>
        <v>44385</v>
      </c>
      <c r="H31" s="8">
        <f t="shared" si="4"/>
        <v>-1.6831165344244677E-2</v>
      </c>
      <c r="I31" s="8">
        <f t="shared" si="5"/>
        <v>-3.6611667416699273E-2</v>
      </c>
      <c r="J31" s="8">
        <f t="shared" si="6"/>
        <v>-6.9638960277465401E-3</v>
      </c>
      <c r="L31" s="6">
        <f t="shared" si="1"/>
        <v>44385</v>
      </c>
      <c r="M31" s="11">
        <f t="shared" si="7"/>
        <v>0.98316883465575533</v>
      </c>
      <c r="N31" s="11">
        <f t="shared" si="8"/>
        <v>0.9633883325833007</v>
      </c>
      <c r="O31" s="11">
        <f t="shared" si="9"/>
        <v>0.9930361039722535</v>
      </c>
    </row>
    <row r="32" spans="2:15" ht="15" thickBot="1">
      <c r="B32" s="6">
        <v>44386</v>
      </c>
      <c r="C32" s="4">
        <v>7121.88</v>
      </c>
      <c r="D32">
        <v>1337.456177</v>
      </c>
      <c r="E32">
        <v>6.9102790000000001</v>
      </c>
      <c r="G32" s="6">
        <f t="shared" si="0"/>
        <v>44386</v>
      </c>
      <c r="H32" s="8">
        <f t="shared" si="4"/>
        <v>1.2974599824198619E-2</v>
      </c>
      <c r="I32" s="8">
        <f t="shared" si="5"/>
        <v>2.7570821327913261E-2</v>
      </c>
      <c r="J32" s="8">
        <f t="shared" si="6"/>
        <v>-1.4026041963963144E-3</v>
      </c>
      <c r="L32" s="6">
        <f t="shared" si="1"/>
        <v>44386</v>
      </c>
      <c r="M32" s="11">
        <f t="shared" si="7"/>
        <v>1.0129745998241986</v>
      </c>
      <c r="N32" s="11">
        <f t="shared" si="8"/>
        <v>1.0275708213279133</v>
      </c>
      <c r="O32" s="11">
        <f t="shared" si="9"/>
        <v>0.99859739580360374</v>
      </c>
    </row>
    <row r="33" spans="2:15" ht="15" thickBot="1">
      <c r="B33" s="6">
        <v>44389</v>
      </c>
      <c r="C33" s="4">
        <v>7125.42</v>
      </c>
      <c r="D33">
        <v>1335.0314940000001</v>
      </c>
      <c r="E33">
        <v>6.8714579999999996</v>
      </c>
      <c r="G33" s="6">
        <f t="shared" si="0"/>
        <v>44389</v>
      </c>
      <c r="H33" s="8">
        <f t="shared" si="4"/>
        <v>4.9705976511819406E-4</v>
      </c>
      <c r="I33" s="8">
        <f t="shared" si="5"/>
        <v>-1.8129065024311141E-3</v>
      </c>
      <c r="J33" s="8">
        <f t="shared" si="6"/>
        <v>-5.6178628967079964E-3</v>
      </c>
      <c r="L33" s="6">
        <f t="shared" si="1"/>
        <v>44389</v>
      </c>
      <c r="M33" s="11">
        <f t="shared" si="7"/>
        <v>1.0004970597651182</v>
      </c>
      <c r="N33" s="11">
        <f t="shared" si="8"/>
        <v>0.99818709349756884</v>
      </c>
      <c r="O33" s="11">
        <f t="shared" si="9"/>
        <v>0.99438213710329204</v>
      </c>
    </row>
    <row r="34" spans="2:15" ht="15" thickBot="1">
      <c r="B34" s="6">
        <v>44390</v>
      </c>
      <c r="C34" s="5">
        <v>7124.72</v>
      </c>
      <c r="D34">
        <v>1318.0588379999999</v>
      </c>
      <c r="E34">
        <v>6.8423420000000004</v>
      </c>
      <c r="G34" s="6">
        <f t="shared" si="0"/>
        <v>44390</v>
      </c>
      <c r="H34" s="8">
        <f t="shared" si="4"/>
        <v>-9.823982305601888E-5</v>
      </c>
      <c r="I34" s="8">
        <f t="shared" si="5"/>
        <v>-1.2713300080395064E-2</v>
      </c>
      <c r="J34" s="8">
        <f t="shared" si="6"/>
        <v>-4.2372375702506302E-3</v>
      </c>
      <c r="L34" s="6">
        <f t="shared" si="1"/>
        <v>44390</v>
      </c>
      <c r="M34" s="11">
        <f t="shared" si="7"/>
        <v>0.99990176017694399</v>
      </c>
      <c r="N34" s="11">
        <f t="shared" si="8"/>
        <v>0.98728669991960494</v>
      </c>
      <c r="O34" s="11">
        <f t="shared" si="9"/>
        <v>0.99576276242974937</v>
      </c>
    </row>
    <row r="35" spans="2:15" ht="15" thickBot="1">
      <c r="B35" s="6">
        <v>44391</v>
      </c>
      <c r="C35" s="5">
        <v>7091.19</v>
      </c>
      <c r="D35">
        <v>1303.5104980000001</v>
      </c>
      <c r="E35">
        <v>6.8423420000000004</v>
      </c>
      <c r="G35" s="6">
        <f t="shared" si="0"/>
        <v>44391</v>
      </c>
      <c r="H35" s="8">
        <f t="shared" si="4"/>
        <v>-4.7061498557137201E-3</v>
      </c>
      <c r="I35" s="8">
        <f t="shared" si="5"/>
        <v>-1.1037701489923795E-2</v>
      </c>
      <c r="J35" s="8">
        <f t="shared" si="6"/>
        <v>0</v>
      </c>
      <c r="L35" s="6">
        <f t="shared" si="1"/>
        <v>44391</v>
      </c>
      <c r="M35" s="11">
        <f t="shared" si="7"/>
        <v>0.99529385014428629</v>
      </c>
      <c r="N35" s="11">
        <f t="shared" si="8"/>
        <v>0.98896229851007622</v>
      </c>
      <c r="O35" s="11">
        <f t="shared" si="9"/>
        <v>1</v>
      </c>
    </row>
    <row r="36" spans="2:15" ht="15" thickBot="1">
      <c r="B36" s="6">
        <v>44392</v>
      </c>
      <c r="C36" s="5">
        <v>7012.02</v>
      </c>
      <c r="D36">
        <v>1324.8476559999999</v>
      </c>
      <c r="E36">
        <v>6.8520469999999998</v>
      </c>
      <c r="G36" s="6">
        <f t="shared" si="0"/>
        <v>44392</v>
      </c>
      <c r="H36" s="8">
        <f t="shared" si="4"/>
        <v>-1.1164557711752071E-2</v>
      </c>
      <c r="I36" s="8">
        <f t="shared" si="5"/>
        <v>1.6368995902018287E-2</v>
      </c>
      <c r="J36" s="8">
        <f t="shared" si="6"/>
        <v>1.4183740011825495E-3</v>
      </c>
      <c r="L36" s="6">
        <f t="shared" si="1"/>
        <v>44392</v>
      </c>
      <c r="M36" s="11">
        <f t="shared" si="7"/>
        <v>0.98883544228824793</v>
      </c>
      <c r="N36" s="11">
        <f t="shared" si="8"/>
        <v>1.0163689959020183</v>
      </c>
      <c r="O36" s="11">
        <f t="shared" si="9"/>
        <v>1.0014183740011826</v>
      </c>
    </row>
    <row r="37" spans="2:15" ht="15" thickBot="1">
      <c r="B37" s="6">
        <v>44393</v>
      </c>
      <c r="C37" s="5">
        <v>7008.09</v>
      </c>
      <c r="D37">
        <v>1320.4832759999999</v>
      </c>
      <c r="E37">
        <v>6.8132250000000001</v>
      </c>
      <c r="G37" s="6">
        <f t="shared" si="0"/>
        <v>44393</v>
      </c>
      <c r="H37" s="8">
        <f t="shared" si="4"/>
        <v>-5.6046617094650199E-4</v>
      </c>
      <c r="I37" s="8">
        <f t="shared" si="5"/>
        <v>-3.2942504598430472E-3</v>
      </c>
      <c r="J37" s="8">
        <f t="shared" si="6"/>
        <v>-5.6657521467671909E-3</v>
      </c>
      <c r="L37" s="6">
        <f t="shared" si="1"/>
        <v>44393</v>
      </c>
      <c r="M37" s="11">
        <f t="shared" si="7"/>
        <v>0.99943953382905348</v>
      </c>
      <c r="N37" s="11">
        <f t="shared" si="8"/>
        <v>0.996705749540157</v>
      </c>
      <c r="O37" s="11">
        <f t="shared" si="9"/>
        <v>0.99433424785323277</v>
      </c>
    </row>
    <row r="38" spans="2:15" ht="15" thickBot="1">
      <c r="B38" s="6">
        <v>44396</v>
      </c>
      <c r="C38" s="5">
        <v>6844.39</v>
      </c>
      <c r="D38">
        <v>1267.1403809999999</v>
      </c>
      <c r="E38">
        <v>6.6288210000000003</v>
      </c>
      <c r="G38" s="6">
        <f t="shared" si="0"/>
        <v>44396</v>
      </c>
      <c r="H38" s="8">
        <f t="shared" si="4"/>
        <v>-2.3358718281300584E-2</v>
      </c>
      <c r="I38" s="8">
        <f t="shared" si="5"/>
        <v>-4.0396494199900795E-2</v>
      </c>
      <c r="J38" s="8">
        <f t="shared" si="6"/>
        <v>-2.7065596688792722E-2</v>
      </c>
      <c r="L38" s="6">
        <f t="shared" si="1"/>
        <v>44396</v>
      </c>
      <c r="M38" s="11">
        <f t="shared" si="7"/>
        <v>0.97664128171869946</v>
      </c>
      <c r="N38" s="11">
        <f t="shared" si="8"/>
        <v>0.95960350580009923</v>
      </c>
      <c r="O38" s="11">
        <f t="shared" si="9"/>
        <v>0.97293440331120729</v>
      </c>
    </row>
    <row r="39" spans="2:15" ht="15" thickBot="1">
      <c r="B39" s="6">
        <v>44397</v>
      </c>
      <c r="C39" s="4">
        <v>6881.13</v>
      </c>
      <c r="D39">
        <v>1277.8089600000001</v>
      </c>
      <c r="E39">
        <v>6.2988359999999997</v>
      </c>
      <c r="G39" s="6">
        <f t="shared" si="0"/>
        <v>44397</v>
      </c>
      <c r="H39" s="8">
        <f t="shared" si="4"/>
        <v>5.3678998420603995E-3</v>
      </c>
      <c r="I39" s="8">
        <f t="shared" si="5"/>
        <v>8.4194136340132435E-3</v>
      </c>
      <c r="J39" s="8">
        <f t="shared" si="6"/>
        <v>-4.9780345554662077E-2</v>
      </c>
      <c r="L39" s="6">
        <f t="shared" si="1"/>
        <v>44397</v>
      </c>
      <c r="M39" s="11">
        <f t="shared" si="7"/>
        <v>1.0053678998420603</v>
      </c>
      <c r="N39" s="11">
        <f t="shared" si="8"/>
        <v>1.0084194136340132</v>
      </c>
      <c r="O39" s="11">
        <f t="shared" si="9"/>
        <v>0.95021965444533796</v>
      </c>
    </row>
    <row r="40" spans="2:15" ht="15" thickBot="1">
      <c r="B40" s="6">
        <v>44398</v>
      </c>
      <c r="C40" s="4">
        <v>6998.28</v>
      </c>
      <c r="D40">
        <v>1326.3027340000001</v>
      </c>
      <c r="E40">
        <v>6.3764799999999999</v>
      </c>
      <c r="G40" s="6">
        <f t="shared" si="0"/>
        <v>44398</v>
      </c>
      <c r="H40" s="8">
        <f t="shared" si="4"/>
        <v>1.7024820051357789E-2</v>
      </c>
      <c r="I40" s="8">
        <f t="shared" si="5"/>
        <v>3.7950723087745469E-2</v>
      </c>
      <c r="J40" s="8">
        <f t="shared" si="6"/>
        <v>1.2326721953072007E-2</v>
      </c>
      <c r="L40" s="6">
        <f t="shared" si="1"/>
        <v>44398</v>
      </c>
      <c r="M40" s="11">
        <f t="shared" si="7"/>
        <v>1.0170248200513579</v>
      </c>
      <c r="N40" s="11">
        <f t="shared" si="8"/>
        <v>1.0379507230877454</v>
      </c>
      <c r="O40" s="11">
        <f t="shared" si="9"/>
        <v>1.0123267219530721</v>
      </c>
    </row>
    <row r="41" spans="2:15" ht="15" thickBot="1">
      <c r="B41" s="6">
        <v>44399</v>
      </c>
      <c r="C41" s="5">
        <v>6968.3</v>
      </c>
      <c r="D41">
        <v>1315.149048</v>
      </c>
      <c r="E41">
        <v>6.5414719999999997</v>
      </c>
      <c r="G41" s="6">
        <f t="shared" si="0"/>
        <v>44399</v>
      </c>
      <c r="H41" s="8">
        <f t="shared" si="4"/>
        <v>-4.2839097606839913E-3</v>
      </c>
      <c r="I41" s="8">
        <f t="shared" si="5"/>
        <v>-8.4096079379718039E-3</v>
      </c>
      <c r="J41" s="8">
        <f t="shared" si="6"/>
        <v>2.5875090959275308E-2</v>
      </c>
      <c r="L41" s="6">
        <f t="shared" si="1"/>
        <v>44399</v>
      </c>
      <c r="M41" s="11">
        <f t="shared" si="7"/>
        <v>0.99571609023931595</v>
      </c>
      <c r="N41" s="11">
        <f t="shared" si="8"/>
        <v>0.99159039206202815</v>
      </c>
      <c r="O41" s="11">
        <f t="shared" si="9"/>
        <v>1.0258750909592753</v>
      </c>
    </row>
    <row r="42" spans="2:15" ht="15" thickBot="1">
      <c r="B42" s="6">
        <v>44400</v>
      </c>
      <c r="C42" s="4">
        <v>7027.58</v>
      </c>
      <c r="D42">
        <v>1323.3930660000001</v>
      </c>
      <c r="E42">
        <v>6.3958909999999998</v>
      </c>
      <c r="G42" s="6">
        <f t="shared" si="0"/>
        <v>44400</v>
      </c>
      <c r="H42" s="8">
        <f t="shared" si="4"/>
        <v>8.5070964223698375E-3</v>
      </c>
      <c r="I42" s="8">
        <f t="shared" si="5"/>
        <v>6.2685047086770175E-3</v>
      </c>
      <c r="J42" s="8">
        <f t="shared" si="6"/>
        <v>-2.2255082648064528E-2</v>
      </c>
      <c r="L42" s="6">
        <f t="shared" si="1"/>
        <v>44400</v>
      </c>
      <c r="M42" s="11">
        <f t="shared" si="7"/>
        <v>1.0085070964223699</v>
      </c>
      <c r="N42" s="11">
        <f t="shared" si="8"/>
        <v>1.006268504708677</v>
      </c>
      <c r="O42" s="11">
        <f t="shared" si="9"/>
        <v>0.97774491735193547</v>
      </c>
    </row>
    <row r="43" spans="2:15" ht="15" thickBot="1">
      <c r="B43" s="6">
        <v>44403</v>
      </c>
      <c r="C43" s="5">
        <v>7025.43</v>
      </c>
      <c r="D43">
        <v>1325.332764</v>
      </c>
      <c r="E43">
        <v>6.2697200000000004</v>
      </c>
      <c r="G43" s="6">
        <f t="shared" si="0"/>
        <v>44403</v>
      </c>
      <c r="H43" s="8">
        <f t="shared" si="4"/>
        <v>-3.0593746353647146E-4</v>
      </c>
      <c r="I43" s="8">
        <f t="shared" si="5"/>
        <v>1.4657005917846537E-3</v>
      </c>
      <c r="J43" s="8">
        <f t="shared" si="6"/>
        <v>-1.9726884026009726E-2</v>
      </c>
      <c r="L43" s="6">
        <f t="shared" si="1"/>
        <v>44403</v>
      </c>
      <c r="M43" s="11">
        <f t="shared" si="7"/>
        <v>0.99969406253646353</v>
      </c>
      <c r="N43" s="11">
        <f t="shared" si="8"/>
        <v>1.0014657005917846</v>
      </c>
      <c r="O43" s="11">
        <f t="shared" si="9"/>
        <v>0.98027311597399025</v>
      </c>
    </row>
    <row r="44" spans="2:15" ht="15" thickBot="1">
      <c r="B44" s="6">
        <v>44404</v>
      </c>
      <c r="C44" s="5">
        <v>6996.08</v>
      </c>
      <c r="D44">
        <v>1296.2366939999999</v>
      </c>
      <c r="E44">
        <v>6.3570690000000001</v>
      </c>
      <c r="G44" s="6">
        <f t="shared" si="0"/>
        <v>44404</v>
      </c>
      <c r="H44" s="8">
        <f t="shared" si="4"/>
        <v>-4.1776802274025027E-3</v>
      </c>
      <c r="I44" s="8">
        <f t="shared" si="5"/>
        <v>-2.1953784581756598E-2</v>
      </c>
      <c r="J44" s="8">
        <f t="shared" si="6"/>
        <v>1.3931882125517514E-2</v>
      </c>
      <c r="L44" s="6">
        <f t="shared" si="1"/>
        <v>44404</v>
      </c>
      <c r="M44" s="11">
        <f t="shared" si="7"/>
        <v>0.9958223197725975</v>
      </c>
      <c r="N44" s="11">
        <f t="shared" si="8"/>
        <v>0.97804621541824344</v>
      </c>
      <c r="O44" s="11">
        <f t="shared" si="9"/>
        <v>1.0139318821255174</v>
      </c>
    </row>
    <row r="45" spans="2:15" ht="15" thickBot="1">
      <c r="B45" s="6">
        <v>44405</v>
      </c>
      <c r="C45" s="4">
        <v>7016.63</v>
      </c>
      <c r="D45">
        <v>1301.5708010000001</v>
      </c>
      <c r="E45">
        <v>6.2697200000000004</v>
      </c>
      <c r="G45" s="6">
        <f t="shared" si="0"/>
        <v>44405</v>
      </c>
      <c r="H45" s="8">
        <f t="shared" si="4"/>
        <v>2.9373592068701591E-3</v>
      </c>
      <c r="I45" s="8">
        <f t="shared" si="5"/>
        <v>4.1150717493884884E-3</v>
      </c>
      <c r="J45" s="8">
        <f t="shared" si="6"/>
        <v>-1.3740451771091311E-2</v>
      </c>
      <c r="L45" s="6">
        <f t="shared" si="1"/>
        <v>44405</v>
      </c>
      <c r="M45" s="11">
        <f t="shared" si="7"/>
        <v>1.0029373592068702</v>
      </c>
      <c r="N45" s="11">
        <f t="shared" si="8"/>
        <v>1.0041150717493885</v>
      </c>
      <c r="O45" s="11">
        <f t="shared" si="9"/>
        <v>0.98625954822890871</v>
      </c>
    </row>
    <row r="46" spans="2:15" ht="15" thickBot="1">
      <c r="B46" s="6">
        <v>44406</v>
      </c>
      <c r="C46" s="4">
        <v>7078.42</v>
      </c>
      <c r="D46">
        <v>1333.0916749999999</v>
      </c>
      <c r="E46">
        <v>6.3279529999999999</v>
      </c>
      <c r="G46" s="6">
        <f t="shared" si="0"/>
        <v>44406</v>
      </c>
      <c r="H46" s="8">
        <f t="shared" si="4"/>
        <v>8.8062217902326271E-3</v>
      </c>
      <c r="I46" s="8">
        <f t="shared" si="5"/>
        <v>2.4217563866508265E-2</v>
      </c>
      <c r="J46" s="8">
        <f t="shared" si="6"/>
        <v>9.2879745825969161E-3</v>
      </c>
      <c r="L46" s="6">
        <f t="shared" si="1"/>
        <v>44406</v>
      </c>
      <c r="M46" s="11">
        <f t="shared" si="7"/>
        <v>1.0088062217902327</v>
      </c>
      <c r="N46" s="11">
        <f t="shared" si="8"/>
        <v>1.0242175638665083</v>
      </c>
      <c r="O46" s="11">
        <f t="shared" si="9"/>
        <v>1.0092879745825969</v>
      </c>
    </row>
    <row r="47" spans="2:15" ht="15" thickBot="1">
      <c r="B47" s="6">
        <v>44407</v>
      </c>
      <c r="C47" s="5">
        <v>7032.3</v>
      </c>
      <c r="D47">
        <v>1315.634033</v>
      </c>
      <c r="E47">
        <v>6.2600150000000001</v>
      </c>
      <c r="G47" s="6">
        <f t="shared" si="0"/>
        <v>44407</v>
      </c>
      <c r="H47" s="8">
        <f t="shared" si="4"/>
        <v>-6.515578335278196E-3</v>
      </c>
      <c r="I47" s="8">
        <f t="shared" si="5"/>
        <v>-1.3095604996557984E-2</v>
      </c>
      <c r="J47" s="8">
        <f t="shared" si="6"/>
        <v>-1.0736173293322474E-2</v>
      </c>
      <c r="L47" s="6">
        <f t="shared" si="1"/>
        <v>44407</v>
      </c>
      <c r="M47" s="11">
        <f t="shared" si="7"/>
        <v>0.99348442166472184</v>
      </c>
      <c r="N47" s="11">
        <f t="shared" si="8"/>
        <v>0.98690439500344207</v>
      </c>
      <c r="O47" s="11">
        <f t="shared" si="9"/>
        <v>0.98926382670667756</v>
      </c>
    </row>
    <row r="48" spans="2:15" ht="15" thickBot="1">
      <c r="B48" s="6">
        <v>44410</v>
      </c>
      <c r="C48" s="4">
        <v>7081.72</v>
      </c>
      <c r="D48">
        <v>1322.4232179999999</v>
      </c>
      <c r="E48">
        <v>6.2988359999999997</v>
      </c>
      <c r="G48" s="6">
        <f t="shared" si="0"/>
        <v>44410</v>
      </c>
      <c r="H48" s="8">
        <f t="shared" si="4"/>
        <v>7.0275727713550434E-3</v>
      </c>
      <c r="I48" s="8">
        <f t="shared" si="5"/>
        <v>5.1603902222859726E-3</v>
      </c>
      <c r="J48" s="8">
        <f t="shared" si="6"/>
        <v>6.2014228400410461E-3</v>
      </c>
      <c r="L48" s="6">
        <f t="shared" si="1"/>
        <v>44410</v>
      </c>
      <c r="M48" s="11">
        <f t="shared" si="7"/>
        <v>1.0070275727713551</v>
      </c>
      <c r="N48" s="11">
        <f t="shared" si="8"/>
        <v>1.0051603902222859</v>
      </c>
      <c r="O48" s="11">
        <f t="shared" si="9"/>
        <v>1.0062014228400411</v>
      </c>
    </row>
    <row r="49" spans="2:15" ht="15" thickBot="1">
      <c r="B49" s="6">
        <v>44411</v>
      </c>
      <c r="C49" s="4">
        <v>7105.72</v>
      </c>
      <c r="D49">
        <v>1336.486328</v>
      </c>
      <c r="E49">
        <v>6.2308979999999998</v>
      </c>
      <c r="G49" s="6">
        <f t="shared" si="0"/>
        <v>44411</v>
      </c>
      <c r="H49" s="8">
        <f t="shared" si="4"/>
        <v>3.3890071903435889E-3</v>
      </c>
      <c r="I49" s="8">
        <f t="shared" si="5"/>
        <v>1.0634348980403377E-2</v>
      </c>
      <c r="J49" s="8">
        <f t="shared" si="6"/>
        <v>-1.0785802329192224E-2</v>
      </c>
      <c r="L49" s="6">
        <f t="shared" si="1"/>
        <v>44411</v>
      </c>
      <c r="M49" s="11">
        <f t="shared" si="7"/>
        <v>1.0033890071903435</v>
      </c>
      <c r="N49" s="11">
        <f t="shared" si="8"/>
        <v>1.0106343489804033</v>
      </c>
      <c r="O49" s="11">
        <f t="shared" si="9"/>
        <v>0.98921419767080776</v>
      </c>
    </row>
    <row r="50" spans="2:15" ht="15" thickBot="1">
      <c r="B50" s="6">
        <v>44412</v>
      </c>
      <c r="C50" s="4">
        <v>7123.86</v>
      </c>
      <c r="D50">
        <v>1350.0645750000001</v>
      </c>
      <c r="E50">
        <v>6.2697200000000004</v>
      </c>
      <c r="G50" s="6">
        <f t="shared" si="0"/>
        <v>44412</v>
      </c>
      <c r="H50" s="8">
        <f t="shared" si="4"/>
        <v>2.5528728967647778E-3</v>
      </c>
      <c r="I50" s="8">
        <f t="shared" si="5"/>
        <v>1.0159660234100164E-2</v>
      </c>
      <c r="J50" s="8">
        <f t="shared" si="6"/>
        <v>6.2305625930645274E-3</v>
      </c>
      <c r="L50" s="6">
        <f t="shared" si="1"/>
        <v>44412</v>
      </c>
      <c r="M50" s="11">
        <f t="shared" si="7"/>
        <v>1.0025528728967648</v>
      </c>
      <c r="N50" s="11">
        <f t="shared" si="8"/>
        <v>1.0101596602341001</v>
      </c>
      <c r="O50" s="11">
        <f t="shared" si="9"/>
        <v>1.0062305625930645</v>
      </c>
    </row>
    <row r="51" spans="2:15" ht="15" thickBot="1">
      <c r="B51" s="6">
        <v>44413</v>
      </c>
      <c r="C51" s="5">
        <v>7120.43</v>
      </c>
      <c r="D51">
        <v>1347.639893</v>
      </c>
      <c r="E51">
        <v>6.1920760000000001</v>
      </c>
      <c r="G51" s="6">
        <f t="shared" si="0"/>
        <v>44413</v>
      </c>
      <c r="H51" s="8">
        <f t="shared" si="4"/>
        <v>-4.8148054565914851E-4</v>
      </c>
      <c r="I51" s="8">
        <f t="shared" si="5"/>
        <v>-1.7959748332779378E-3</v>
      </c>
      <c r="J51" s="8">
        <f t="shared" si="6"/>
        <v>-1.2383966110129362E-2</v>
      </c>
      <c r="L51" s="6">
        <f t="shared" si="1"/>
        <v>44413</v>
      </c>
      <c r="M51" s="11">
        <f t="shared" si="7"/>
        <v>0.99951851945434089</v>
      </c>
      <c r="N51" s="11">
        <f t="shared" si="8"/>
        <v>0.99820402516672202</v>
      </c>
      <c r="O51" s="11">
        <f t="shared" si="9"/>
        <v>0.98761603388987063</v>
      </c>
    </row>
    <row r="52" spans="2:15" ht="15" thickBot="1">
      <c r="B52" s="6">
        <v>44414</v>
      </c>
      <c r="C52" s="4">
        <v>7122.95</v>
      </c>
      <c r="D52">
        <v>1383.5251459999999</v>
      </c>
      <c r="E52">
        <v>6.2600150000000001</v>
      </c>
      <c r="G52" s="6">
        <f t="shared" si="0"/>
        <v>44414</v>
      </c>
      <c r="H52" s="8">
        <f t="shared" si="4"/>
        <v>3.5391121041840546E-4</v>
      </c>
      <c r="I52" s="8">
        <f t="shared" si="5"/>
        <v>2.6628221074782268E-2</v>
      </c>
      <c r="J52" s="8">
        <f t="shared" si="6"/>
        <v>1.0971926055171152E-2</v>
      </c>
      <c r="L52" s="6">
        <f t="shared" si="1"/>
        <v>44414</v>
      </c>
      <c r="M52" s="11">
        <f t="shared" si="7"/>
        <v>1.0003539112104185</v>
      </c>
      <c r="N52" s="11">
        <f t="shared" si="8"/>
        <v>1.0266282210747824</v>
      </c>
      <c r="O52" s="11">
        <f t="shared" si="9"/>
        <v>1.0109719260551711</v>
      </c>
    </row>
    <row r="53" spans="2:15" ht="15" thickBot="1">
      <c r="B53" s="6">
        <v>44417</v>
      </c>
      <c r="C53" s="4">
        <v>7132.3</v>
      </c>
      <c r="D53">
        <v>1380.130615</v>
      </c>
      <c r="E53">
        <v>6.2308979999999998</v>
      </c>
      <c r="G53" s="6">
        <f t="shared" si="0"/>
        <v>44417</v>
      </c>
      <c r="H53" s="8">
        <f t="shared" si="4"/>
        <v>1.312658378902051E-3</v>
      </c>
      <c r="I53" s="8">
        <f t="shared" si="5"/>
        <v>-2.4535376243894564E-3</v>
      </c>
      <c r="J53" s="8">
        <f t="shared" si="6"/>
        <v>-4.6512668100635989E-3</v>
      </c>
      <c r="L53" s="6">
        <f t="shared" si="1"/>
        <v>44417</v>
      </c>
      <c r="M53" s="11">
        <f t="shared" si="7"/>
        <v>1.001312658378902</v>
      </c>
      <c r="N53" s="11">
        <f t="shared" si="8"/>
        <v>0.99754646237561051</v>
      </c>
      <c r="O53" s="11">
        <f t="shared" si="9"/>
        <v>0.99534873318993644</v>
      </c>
    </row>
    <row r="54" spans="2:15" ht="15" thickBot="1">
      <c r="B54" s="6">
        <v>44418</v>
      </c>
      <c r="C54" s="4">
        <v>7161.04</v>
      </c>
      <c r="D54">
        <v>1407.772095</v>
      </c>
      <c r="E54">
        <v>6.1241380000000003</v>
      </c>
      <c r="G54" s="6">
        <f t="shared" si="0"/>
        <v>44418</v>
      </c>
      <c r="H54" s="8">
        <f t="shared" si="4"/>
        <v>4.0295556832998869E-3</v>
      </c>
      <c r="I54" s="8">
        <f t="shared" si="5"/>
        <v>2.0028162334475859E-2</v>
      </c>
      <c r="J54" s="8">
        <f t="shared" si="6"/>
        <v>-1.7133966885671943E-2</v>
      </c>
      <c r="L54" s="6">
        <f t="shared" si="1"/>
        <v>44418</v>
      </c>
      <c r="M54" s="11">
        <f t="shared" si="7"/>
        <v>1.0040295556832999</v>
      </c>
      <c r="N54" s="11">
        <f t="shared" si="8"/>
        <v>1.0200281623344758</v>
      </c>
      <c r="O54" s="11">
        <f t="shared" si="9"/>
        <v>0.98286603311432807</v>
      </c>
    </row>
    <row r="55" spans="2:15" ht="15" thickBot="1">
      <c r="B55" s="6">
        <v>44419</v>
      </c>
      <c r="C55" s="4">
        <v>7220.14</v>
      </c>
      <c r="D55">
        <v>1444.6273189999999</v>
      </c>
      <c r="E55">
        <v>6.211487</v>
      </c>
      <c r="G55" s="6">
        <f t="shared" si="0"/>
        <v>44419</v>
      </c>
      <c r="H55" s="8">
        <f t="shared" si="4"/>
        <v>8.2529911856378917E-3</v>
      </c>
      <c r="I55" s="8">
        <f t="shared" si="5"/>
        <v>2.6179822807185213E-2</v>
      </c>
      <c r="J55" s="8">
        <f t="shared" si="6"/>
        <v>1.4263068533073499E-2</v>
      </c>
      <c r="L55" s="6">
        <f t="shared" si="1"/>
        <v>44419</v>
      </c>
      <c r="M55" s="11">
        <f t="shared" si="7"/>
        <v>1.0082529911856379</v>
      </c>
      <c r="N55" s="11">
        <f t="shared" si="8"/>
        <v>1.0261798228071852</v>
      </c>
      <c r="O55" s="11">
        <f t="shared" si="9"/>
        <v>1.0142630685330736</v>
      </c>
    </row>
    <row r="56" spans="2:15" ht="15" thickBot="1">
      <c r="B56" s="6">
        <v>44420</v>
      </c>
      <c r="C56" s="5">
        <v>7193.23</v>
      </c>
      <c r="D56">
        <v>1452.8713379999999</v>
      </c>
      <c r="E56">
        <v>6.1920760000000001</v>
      </c>
      <c r="G56" s="6">
        <f t="shared" si="0"/>
        <v>44420</v>
      </c>
      <c r="H56" s="8">
        <f t="shared" si="4"/>
        <v>-3.7270745442610203E-3</v>
      </c>
      <c r="I56" s="8">
        <f t="shared" si="5"/>
        <v>5.7066752729739711E-3</v>
      </c>
      <c r="J56" s="8">
        <f t="shared" si="6"/>
        <v>-3.1250166023047048E-3</v>
      </c>
      <c r="L56" s="6">
        <f t="shared" si="1"/>
        <v>44420</v>
      </c>
      <c r="M56" s="11">
        <f t="shared" si="7"/>
        <v>0.99627292545573898</v>
      </c>
      <c r="N56" s="11">
        <f t="shared" si="8"/>
        <v>1.005706675272974</v>
      </c>
      <c r="O56" s="11">
        <f t="shared" si="9"/>
        <v>0.99687498339769531</v>
      </c>
    </row>
    <row r="57" spans="2:15" ht="15" thickBot="1">
      <c r="B57" s="6">
        <v>44421</v>
      </c>
      <c r="C57" s="4">
        <v>7218.71</v>
      </c>
      <c r="D57">
        <v>1472.7536620000001</v>
      </c>
      <c r="E57">
        <v>6.2308979999999998</v>
      </c>
      <c r="G57" s="6">
        <f t="shared" si="0"/>
        <v>44421</v>
      </c>
      <c r="H57" s="8">
        <f t="shared" si="4"/>
        <v>3.5422195592245032E-3</v>
      </c>
      <c r="I57" s="8">
        <f t="shared" si="5"/>
        <v>1.3684848396396786E-2</v>
      </c>
      <c r="J57" s="8">
        <f t="shared" si="6"/>
        <v>6.2696258896046643E-3</v>
      </c>
      <c r="L57" s="6">
        <f t="shared" si="1"/>
        <v>44421</v>
      </c>
      <c r="M57" s="11">
        <f t="shared" si="7"/>
        <v>1.0035422195592245</v>
      </c>
      <c r="N57" s="11">
        <f t="shared" si="8"/>
        <v>1.0136848483963967</v>
      </c>
      <c r="O57" s="11">
        <f t="shared" si="9"/>
        <v>1.0062696258896047</v>
      </c>
    </row>
    <row r="58" spans="2:15" ht="15" thickBot="1">
      <c r="B58" s="6">
        <v>44424</v>
      </c>
      <c r="C58" s="5">
        <v>7153.98</v>
      </c>
      <c r="D58">
        <v>1416.015991</v>
      </c>
      <c r="E58">
        <v>6.0270840000000003</v>
      </c>
      <c r="G58" s="6">
        <f t="shared" si="0"/>
        <v>44424</v>
      </c>
      <c r="H58" s="8">
        <f t="shared" si="4"/>
        <v>-8.9669760940667333E-3</v>
      </c>
      <c r="I58" s="8">
        <f t="shared" si="5"/>
        <v>-3.8524888760385297E-2</v>
      </c>
      <c r="J58" s="8">
        <f t="shared" si="6"/>
        <v>-3.2710212877822664E-2</v>
      </c>
      <c r="L58" s="6">
        <f t="shared" si="1"/>
        <v>44424</v>
      </c>
      <c r="M58" s="11">
        <f t="shared" si="7"/>
        <v>0.99103302390593329</v>
      </c>
      <c r="N58" s="11">
        <f t="shared" si="8"/>
        <v>0.96147511123961471</v>
      </c>
      <c r="O58" s="11">
        <f t="shared" si="9"/>
        <v>0.96728978712217728</v>
      </c>
    </row>
    <row r="59" spans="2:15" ht="15" thickBot="1">
      <c r="B59" s="6">
        <v>44425</v>
      </c>
      <c r="C59" s="4">
        <v>7181.11</v>
      </c>
      <c r="D59">
        <v>1427.169678</v>
      </c>
      <c r="E59">
        <v>5.9785560000000002</v>
      </c>
      <c r="G59" s="6">
        <f t="shared" si="0"/>
        <v>44425</v>
      </c>
      <c r="H59" s="8">
        <f t="shared" si="4"/>
        <v>3.7922946387884942E-3</v>
      </c>
      <c r="I59" s="8">
        <f t="shared" si="5"/>
        <v>7.8768086454469935E-3</v>
      </c>
      <c r="J59" s="8">
        <f t="shared" si="6"/>
        <v>-8.0516548300969635E-3</v>
      </c>
      <c r="L59" s="6">
        <f t="shared" si="1"/>
        <v>44425</v>
      </c>
      <c r="M59" s="11">
        <f t="shared" si="7"/>
        <v>1.0037922946387885</v>
      </c>
      <c r="N59" s="11">
        <f t="shared" si="8"/>
        <v>1.007876808645447</v>
      </c>
      <c r="O59" s="11">
        <f t="shared" si="9"/>
        <v>0.99194834516990305</v>
      </c>
    </row>
    <row r="60" spans="2:15" ht="15" thickBot="1">
      <c r="B60" s="6">
        <v>44426</v>
      </c>
      <c r="C60" s="5">
        <v>7169.32</v>
      </c>
      <c r="D60">
        <v>1435.8985600000001</v>
      </c>
      <c r="E60">
        <v>5.997967</v>
      </c>
      <c r="G60" s="6">
        <f t="shared" si="0"/>
        <v>44426</v>
      </c>
      <c r="H60" s="8">
        <f t="shared" si="4"/>
        <v>-1.6418074643056524E-3</v>
      </c>
      <c r="I60" s="8">
        <f t="shared" si="5"/>
        <v>6.1162187892280263E-3</v>
      </c>
      <c r="J60" s="8">
        <f t="shared" si="6"/>
        <v>3.2467706248799615E-3</v>
      </c>
      <c r="L60" s="6">
        <f t="shared" si="1"/>
        <v>44426</v>
      </c>
      <c r="M60" s="11">
        <f t="shared" si="7"/>
        <v>0.99835819253569436</v>
      </c>
      <c r="N60" s="11">
        <f t="shared" si="8"/>
        <v>1.0061162187892281</v>
      </c>
      <c r="O60" s="11">
        <f t="shared" si="9"/>
        <v>1.00324677062488</v>
      </c>
    </row>
    <row r="61" spans="2:15" ht="15" thickBot="1">
      <c r="B61" s="6">
        <v>44427</v>
      </c>
      <c r="C61" s="5">
        <v>7058.86</v>
      </c>
      <c r="D61">
        <v>1403.4456789999999</v>
      </c>
      <c r="E61">
        <v>5.8329750000000002</v>
      </c>
      <c r="G61" s="6">
        <f t="shared" si="0"/>
        <v>44427</v>
      </c>
      <c r="H61" s="8">
        <f t="shared" si="4"/>
        <v>-1.5407318964699587E-2</v>
      </c>
      <c r="I61" s="8">
        <f t="shared" si="5"/>
        <v>-2.2601095860142209E-2</v>
      </c>
      <c r="J61" s="8">
        <f t="shared" si="6"/>
        <v>-2.7507987289693291E-2</v>
      </c>
      <c r="L61" s="6">
        <f t="shared" si="1"/>
        <v>44427</v>
      </c>
      <c r="M61" s="11">
        <f t="shared" si="7"/>
        <v>0.9845926810353004</v>
      </c>
      <c r="N61" s="11">
        <f t="shared" si="8"/>
        <v>0.97739890413985775</v>
      </c>
      <c r="O61" s="11">
        <f t="shared" si="9"/>
        <v>0.97249201271030672</v>
      </c>
    </row>
    <row r="62" spans="2:15" ht="15" thickBot="1">
      <c r="B62" s="6">
        <v>44428</v>
      </c>
      <c r="C62" s="4">
        <v>7087.9</v>
      </c>
      <c r="D62">
        <v>1410.7198490000001</v>
      </c>
      <c r="E62">
        <v>5.8299640000000004</v>
      </c>
      <c r="G62" s="6">
        <f t="shared" si="0"/>
        <v>44428</v>
      </c>
      <c r="H62" s="8">
        <f t="shared" si="4"/>
        <v>4.1139787444431485E-3</v>
      </c>
      <c r="I62" s="8">
        <f t="shared" si="5"/>
        <v>5.183079123648889E-3</v>
      </c>
      <c r="J62" s="8">
        <f t="shared" si="6"/>
        <v>-5.1620313819275327E-4</v>
      </c>
      <c r="L62" s="6">
        <f t="shared" si="1"/>
        <v>44428</v>
      </c>
      <c r="M62" s="11">
        <f t="shared" si="7"/>
        <v>1.0041139787444431</v>
      </c>
      <c r="N62" s="11">
        <f t="shared" si="8"/>
        <v>1.0051830791236489</v>
      </c>
      <c r="O62" s="11">
        <f t="shared" si="9"/>
        <v>0.99948379686180722</v>
      </c>
    </row>
    <row r="63" spans="2:15" ht="15" thickBot="1">
      <c r="B63" s="6">
        <v>44431</v>
      </c>
      <c r="C63" s="4">
        <v>7109.02</v>
      </c>
      <c r="D63">
        <v>1450.0008539999999</v>
      </c>
      <c r="E63">
        <v>5.8496269999999999</v>
      </c>
      <c r="G63" s="6">
        <f t="shared" si="0"/>
        <v>44431</v>
      </c>
      <c r="H63" s="8">
        <f t="shared" si="4"/>
        <v>2.9797260119359473E-3</v>
      </c>
      <c r="I63" s="8">
        <f t="shared" si="5"/>
        <v>2.7844653229941063E-2</v>
      </c>
      <c r="J63" s="8">
        <f t="shared" si="6"/>
        <v>3.3727480993020783E-3</v>
      </c>
      <c r="L63" s="6">
        <f t="shared" si="1"/>
        <v>44431</v>
      </c>
      <c r="M63" s="11">
        <f t="shared" si="7"/>
        <v>1.002979726011936</v>
      </c>
      <c r="N63" s="11">
        <f t="shared" si="8"/>
        <v>1.027844653229941</v>
      </c>
      <c r="O63" s="11">
        <f t="shared" si="9"/>
        <v>1.003372748099302</v>
      </c>
    </row>
    <row r="64" spans="2:15" ht="15" thickBot="1">
      <c r="B64" s="6">
        <v>44432</v>
      </c>
      <c r="C64" s="4">
        <v>7125.78</v>
      </c>
      <c r="D64">
        <v>1474.7332759999999</v>
      </c>
      <c r="E64">
        <v>6.036422</v>
      </c>
      <c r="G64" s="6">
        <f t="shared" si="0"/>
        <v>44432</v>
      </c>
      <c r="H64" s="8">
        <f t="shared" si="4"/>
        <v>2.357568272420011E-3</v>
      </c>
      <c r="I64" s="8">
        <f t="shared" si="5"/>
        <v>1.7056832712734418E-2</v>
      </c>
      <c r="J64" s="8">
        <f t="shared" si="6"/>
        <v>3.1932805288268813E-2</v>
      </c>
      <c r="L64" s="6">
        <f t="shared" si="1"/>
        <v>44432</v>
      </c>
      <c r="M64" s="11">
        <f t="shared" si="7"/>
        <v>1.00235756827242</v>
      </c>
      <c r="N64" s="11">
        <f t="shared" si="8"/>
        <v>1.0170568327127345</v>
      </c>
      <c r="O64" s="11">
        <f t="shared" si="9"/>
        <v>1.0319328052882688</v>
      </c>
    </row>
    <row r="65" spans="2:15" ht="15" thickBot="1">
      <c r="B65" s="6">
        <v>44433</v>
      </c>
      <c r="C65" s="4">
        <v>7150.12</v>
      </c>
      <c r="D65">
        <v>1495.586182</v>
      </c>
      <c r="E65">
        <v>6.0560840000000002</v>
      </c>
      <c r="G65" s="6">
        <f t="shared" si="0"/>
        <v>44433</v>
      </c>
      <c r="H65" s="8">
        <f t="shared" si="4"/>
        <v>3.4157664143434326E-3</v>
      </c>
      <c r="I65" s="8">
        <f t="shared" si="5"/>
        <v>1.4140120345395987E-2</v>
      </c>
      <c r="J65" s="8">
        <f t="shared" si="6"/>
        <v>3.2572275430710926E-3</v>
      </c>
      <c r="L65" s="6">
        <f t="shared" si="1"/>
        <v>44433</v>
      </c>
      <c r="M65" s="11">
        <f t="shared" si="7"/>
        <v>1.0034157664143435</v>
      </c>
      <c r="N65" s="11">
        <f t="shared" si="8"/>
        <v>1.0141401203453959</v>
      </c>
      <c r="O65" s="11">
        <f t="shared" si="9"/>
        <v>1.0032572275430711</v>
      </c>
    </row>
    <row r="66" spans="2:15" ht="15" thickBot="1">
      <c r="B66" s="6">
        <v>44434</v>
      </c>
      <c r="C66" s="5">
        <v>7124.98</v>
      </c>
      <c r="D66">
        <v>1485.4022219999999</v>
      </c>
      <c r="E66">
        <v>5.9381079999999997</v>
      </c>
      <c r="G66" s="6">
        <f t="shared" si="0"/>
        <v>44434</v>
      </c>
      <c r="H66" s="8">
        <f t="shared" si="4"/>
        <v>-3.5160249058757516E-3</v>
      </c>
      <c r="I66" s="8">
        <f t="shared" si="5"/>
        <v>-6.8093434685130502E-3</v>
      </c>
      <c r="J66" s="8">
        <f t="shared" si="6"/>
        <v>-1.9480575236406977E-2</v>
      </c>
      <c r="L66" s="6">
        <f t="shared" si="1"/>
        <v>44434</v>
      </c>
      <c r="M66" s="11">
        <f t="shared" si="7"/>
        <v>0.99648397509412423</v>
      </c>
      <c r="N66" s="11">
        <f t="shared" si="8"/>
        <v>0.99319065653148697</v>
      </c>
      <c r="O66" s="11">
        <f t="shared" si="9"/>
        <v>0.98051942476359299</v>
      </c>
    </row>
    <row r="67" spans="2:15" ht="15" thickBot="1">
      <c r="B67" s="6">
        <v>44435</v>
      </c>
      <c r="C67" s="4">
        <v>7148.01</v>
      </c>
      <c r="D67">
        <v>1481.0375979999999</v>
      </c>
      <c r="E67">
        <v>5.8692890000000002</v>
      </c>
      <c r="G67" s="6">
        <f t="shared" si="0"/>
        <v>44435</v>
      </c>
      <c r="H67" s="8">
        <f t="shared" si="4"/>
        <v>3.232289774848583E-3</v>
      </c>
      <c r="I67" s="8">
        <f t="shared" si="5"/>
        <v>-2.9383448707403703E-3</v>
      </c>
      <c r="J67" s="8">
        <f t="shared" si="6"/>
        <v>-1.158938166836971E-2</v>
      </c>
      <c r="L67" s="6">
        <f t="shared" si="1"/>
        <v>44435</v>
      </c>
      <c r="M67" s="11">
        <f t="shared" si="7"/>
        <v>1.0032322897748487</v>
      </c>
      <c r="N67" s="11">
        <f t="shared" si="8"/>
        <v>0.99706165512925959</v>
      </c>
      <c r="O67" s="11">
        <f t="shared" si="9"/>
        <v>0.98841061833163024</v>
      </c>
    </row>
    <row r="68" spans="2:15" ht="15" thickBot="1">
      <c r="B68" s="6">
        <v>44439</v>
      </c>
      <c r="C68" s="5">
        <v>7119.7</v>
      </c>
      <c r="D68">
        <v>1469.3989260000001</v>
      </c>
      <c r="E68">
        <v>6.0069280000000003</v>
      </c>
      <c r="G68" s="6">
        <f t="shared" ref="G68:G131" si="10">B68</f>
        <v>44439</v>
      </c>
      <c r="H68" s="8">
        <f t="shared" si="4"/>
        <v>-3.9605428643776936E-3</v>
      </c>
      <c r="I68" s="8">
        <f t="shared" si="5"/>
        <v>-7.8584581618432459E-3</v>
      </c>
      <c r="J68" s="8">
        <f t="shared" si="6"/>
        <v>2.3450710980495264E-2</v>
      </c>
      <c r="L68" s="6">
        <f t="shared" ref="L68:L131" si="11">G68</f>
        <v>44439</v>
      </c>
      <c r="M68" s="11">
        <f t="shared" si="7"/>
        <v>0.99603945713562225</v>
      </c>
      <c r="N68" s="11">
        <f t="shared" si="8"/>
        <v>0.99214154183815673</v>
      </c>
      <c r="O68" s="11">
        <f t="shared" si="9"/>
        <v>1.0234507109804953</v>
      </c>
    </row>
    <row r="69" spans="2:15" ht="15" thickBot="1">
      <c r="B69" s="6">
        <v>44440</v>
      </c>
      <c r="C69" s="4">
        <v>7149.84</v>
      </c>
      <c r="D69">
        <v>1480.8393550000001</v>
      </c>
      <c r="E69">
        <v>5.94794</v>
      </c>
      <c r="G69" s="6">
        <f t="shared" si="10"/>
        <v>44440</v>
      </c>
      <c r="H69" s="8">
        <f t="shared" si="4"/>
        <v>4.2333244378274827E-3</v>
      </c>
      <c r="I69" s="8">
        <f t="shared" si="5"/>
        <v>7.7857883230819745E-3</v>
      </c>
      <c r="J69" s="8">
        <f t="shared" si="6"/>
        <v>-9.8199945130023631E-3</v>
      </c>
      <c r="L69" s="6">
        <f t="shared" si="11"/>
        <v>44440</v>
      </c>
      <c r="M69" s="11">
        <f t="shared" si="7"/>
        <v>1.0042333244378274</v>
      </c>
      <c r="N69" s="11">
        <f t="shared" si="8"/>
        <v>1.0077857883230821</v>
      </c>
      <c r="O69" s="11">
        <f t="shared" si="9"/>
        <v>0.99018000548699758</v>
      </c>
    </row>
    <row r="70" spans="2:15" ht="15" thickBot="1">
      <c r="B70" s="6">
        <v>44441</v>
      </c>
      <c r="C70" s="4">
        <v>7163.9</v>
      </c>
      <c r="D70">
        <v>1536.333374</v>
      </c>
      <c r="E70">
        <v>6.036422</v>
      </c>
      <c r="G70" s="6">
        <f t="shared" si="10"/>
        <v>44441</v>
      </c>
      <c r="H70" s="8">
        <f t="shared" ref="H70:H133" si="12">(C70-C69)/C69</f>
        <v>1.9664775715260048E-3</v>
      </c>
      <c r="I70" s="8">
        <f t="shared" ref="I70:I133" si="13">(D70-D69)/D69</f>
        <v>3.7474705688112925E-2</v>
      </c>
      <c r="J70" s="8">
        <f t="shared" ref="J70:J133" si="14">(E70-E69)/E69</f>
        <v>1.4876074741843387E-2</v>
      </c>
      <c r="L70" s="6">
        <f t="shared" si="11"/>
        <v>44441</v>
      </c>
      <c r="M70" s="11">
        <f t="shared" ref="M70:M133" si="15">1+H70</f>
        <v>1.001966477571526</v>
      </c>
      <c r="N70" s="11">
        <f t="shared" ref="N70:N133" si="16">1+I70</f>
        <v>1.0374747056881128</v>
      </c>
      <c r="O70" s="11">
        <f t="shared" ref="O70:O133" si="17">1+J70</f>
        <v>1.0148760747418435</v>
      </c>
    </row>
    <row r="71" spans="2:15" ht="15" thickBot="1">
      <c r="B71" s="6">
        <v>44442</v>
      </c>
      <c r="C71" s="5">
        <v>7138.35</v>
      </c>
      <c r="D71">
        <v>1536.8332519999999</v>
      </c>
      <c r="E71">
        <v>6.1052410000000004</v>
      </c>
      <c r="G71" s="6">
        <f t="shared" si="10"/>
        <v>44442</v>
      </c>
      <c r="H71" s="8">
        <f t="shared" si="12"/>
        <v>-3.5664931112940261E-3</v>
      </c>
      <c r="I71" s="8">
        <f t="shared" si="13"/>
        <v>3.2537078765552697E-4</v>
      </c>
      <c r="J71" s="8">
        <f t="shared" si="14"/>
        <v>1.1400627722846482E-2</v>
      </c>
      <c r="L71" s="6">
        <f t="shared" si="11"/>
        <v>44442</v>
      </c>
      <c r="M71" s="11">
        <f t="shared" si="15"/>
        <v>0.99643350688870602</v>
      </c>
      <c r="N71" s="11">
        <f t="shared" si="16"/>
        <v>1.0003253707876556</v>
      </c>
      <c r="O71" s="11">
        <f t="shared" si="17"/>
        <v>1.0114006277228464</v>
      </c>
    </row>
    <row r="72" spans="2:15" ht="15" thickBot="1">
      <c r="B72" s="6">
        <v>44445</v>
      </c>
      <c r="C72" s="4">
        <v>7187.18</v>
      </c>
      <c r="D72">
        <v>1553.3314210000001</v>
      </c>
      <c r="E72">
        <v>6.1445660000000002</v>
      </c>
      <c r="G72" s="6">
        <f t="shared" si="10"/>
        <v>44445</v>
      </c>
      <c r="H72" s="8">
        <f t="shared" si="12"/>
        <v>6.8405163658268259E-3</v>
      </c>
      <c r="I72" s="8">
        <f t="shared" si="13"/>
        <v>1.0735171807696018E-2</v>
      </c>
      <c r="J72" s="8">
        <f t="shared" si="14"/>
        <v>6.4411871701706503E-3</v>
      </c>
      <c r="L72" s="6">
        <f t="shared" si="11"/>
        <v>44445</v>
      </c>
      <c r="M72" s="11">
        <f t="shared" si="15"/>
        <v>1.0068405163658267</v>
      </c>
      <c r="N72" s="11">
        <f t="shared" si="16"/>
        <v>1.010735171807696</v>
      </c>
      <c r="O72" s="11">
        <f t="shared" si="17"/>
        <v>1.0064411871701706</v>
      </c>
    </row>
    <row r="73" spans="2:15" ht="15" thickBot="1">
      <c r="B73" s="6">
        <v>44446</v>
      </c>
      <c r="C73" s="5">
        <v>7149.37</v>
      </c>
      <c r="D73">
        <v>1552.331543</v>
      </c>
      <c r="E73">
        <v>6.036422</v>
      </c>
      <c r="G73" s="6">
        <f t="shared" si="10"/>
        <v>44446</v>
      </c>
      <c r="H73" s="8">
        <f t="shared" si="12"/>
        <v>-5.2607559571348425E-3</v>
      </c>
      <c r="I73" s="8">
        <f t="shared" si="13"/>
        <v>-6.4369907573000838E-4</v>
      </c>
      <c r="J73" s="8">
        <f t="shared" si="14"/>
        <v>-1.7599941151254659E-2</v>
      </c>
      <c r="L73" s="6">
        <f t="shared" si="11"/>
        <v>44446</v>
      </c>
      <c r="M73" s="11">
        <f t="shared" si="15"/>
        <v>0.99473924404286518</v>
      </c>
      <c r="N73" s="11">
        <f t="shared" si="16"/>
        <v>0.99935630092426997</v>
      </c>
      <c r="O73" s="11">
        <f t="shared" si="17"/>
        <v>0.98240005884874537</v>
      </c>
    </row>
    <row r="74" spans="2:15" ht="15" thickBot="1">
      <c r="B74" s="6">
        <v>44447</v>
      </c>
      <c r="C74" s="5">
        <v>7095.53</v>
      </c>
      <c r="D74">
        <v>1530.833862</v>
      </c>
      <c r="E74">
        <v>6.0560840000000002</v>
      </c>
      <c r="G74" s="6">
        <f t="shared" si="10"/>
        <v>44447</v>
      </c>
      <c r="H74" s="8">
        <f t="shared" si="12"/>
        <v>-7.5307334772154958E-3</v>
      </c>
      <c r="I74" s="8">
        <f t="shared" si="13"/>
        <v>-1.384864019348221E-2</v>
      </c>
      <c r="J74" s="8">
        <f t="shared" si="14"/>
        <v>3.2572275430710926E-3</v>
      </c>
      <c r="L74" s="6">
        <f t="shared" si="11"/>
        <v>44447</v>
      </c>
      <c r="M74" s="11">
        <f t="shared" si="15"/>
        <v>0.99246926652278455</v>
      </c>
      <c r="N74" s="11">
        <f t="shared" si="16"/>
        <v>0.9861513598065178</v>
      </c>
      <c r="O74" s="11">
        <f t="shared" si="17"/>
        <v>1.0032572275430711</v>
      </c>
    </row>
    <row r="75" spans="2:15" ht="15" thickBot="1">
      <c r="B75" s="6">
        <v>44448</v>
      </c>
      <c r="C75" s="5">
        <v>7024.21</v>
      </c>
      <c r="D75">
        <v>1484.3389890000001</v>
      </c>
      <c r="E75">
        <v>6.0855779999999999</v>
      </c>
      <c r="G75" s="6">
        <f t="shared" si="10"/>
        <v>44448</v>
      </c>
      <c r="H75" s="8">
        <f t="shared" si="12"/>
        <v>-1.0051398556555988E-2</v>
      </c>
      <c r="I75" s="8">
        <f t="shared" si="13"/>
        <v>-3.0372252766381433E-2</v>
      </c>
      <c r="J75" s="8">
        <f t="shared" si="14"/>
        <v>4.8701438091016715E-3</v>
      </c>
      <c r="L75" s="6">
        <f t="shared" si="11"/>
        <v>44448</v>
      </c>
      <c r="M75" s="11">
        <f t="shared" si="15"/>
        <v>0.98994860144344399</v>
      </c>
      <c r="N75" s="11">
        <f t="shared" si="16"/>
        <v>0.96962774723361855</v>
      </c>
      <c r="O75" s="11">
        <f t="shared" si="17"/>
        <v>1.0048701438091017</v>
      </c>
    </row>
    <row r="76" spans="2:15" ht="15" thickBot="1">
      <c r="B76" s="6">
        <v>44449</v>
      </c>
      <c r="C76" s="4">
        <v>7029.2</v>
      </c>
      <c r="D76">
        <v>1483.8389890000001</v>
      </c>
      <c r="E76">
        <v>5.9282769999999996</v>
      </c>
      <c r="G76" s="6">
        <f t="shared" si="10"/>
        <v>44449</v>
      </c>
      <c r="H76" s="8">
        <f t="shared" si="12"/>
        <v>7.1040017311552216E-4</v>
      </c>
      <c r="I76" s="8">
        <f t="shared" si="13"/>
        <v>-3.3685027726506749E-4</v>
      </c>
      <c r="J76" s="8">
        <f t="shared" si="14"/>
        <v>-2.5848161012807718E-2</v>
      </c>
      <c r="L76" s="6">
        <f t="shared" si="11"/>
        <v>44449</v>
      </c>
      <c r="M76" s="11">
        <f t="shared" si="15"/>
        <v>1.0007104001731155</v>
      </c>
      <c r="N76" s="11">
        <f t="shared" si="16"/>
        <v>0.99966314972273496</v>
      </c>
      <c r="O76" s="11">
        <f t="shared" si="17"/>
        <v>0.97415183898719226</v>
      </c>
    </row>
    <row r="77" spans="2:15" ht="15" thickBot="1">
      <c r="B77" s="6">
        <v>44452</v>
      </c>
      <c r="C77" s="4">
        <v>7068.43</v>
      </c>
      <c r="D77">
        <v>1478.8396</v>
      </c>
      <c r="E77">
        <v>5.9577710000000002</v>
      </c>
      <c r="G77" s="6">
        <f t="shared" si="10"/>
        <v>44452</v>
      </c>
      <c r="H77" s="8">
        <f t="shared" si="12"/>
        <v>5.5810049507768276E-3</v>
      </c>
      <c r="I77" s="8">
        <f t="shared" si="13"/>
        <v>-3.369226066346518E-3</v>
      </c>
      <c r="J77" s="8">
        <f t="shared" si="14"/>
        <v>4.9751386448373749E-3</v>
      </c>
      <c r="L77" s="6">
        <f t="shared" si="11"/>
        <v>44452</v>
      </c>
      <c r="M77" s="11">
        <f t="shared" si="15"/>
        <v>1.0055810049507767</v>
      </c>
      <c r="N77" s="11">
        <f t="shared" si="16"/>
        <v>0.99663077393365351</v>
      </c>
      <c r="O77" s="11">
        <f t="shared" si="17"/>
        <v>1.0049751386448373</v>
      </c>
    </row>
    <row r="78" spans="2:15" ht="15" thickBot="1">
      <c r="B78" s="6">
        <v>44453</v>
      </c>
      <c r="C78" s="5">
        <v>7034.06</v>
      </c>
      <c r="D78">
        <v>1451.342529</v>
      </c>
      <c r="E78">
        <v>6.0659159999999996</v>
      </c>
      <c r="G78" s="6">
        <f t="shared" si="10"/>
        <v>44453</v>
      </c>
      <c r="H78" s="8">
        <f t="shared" si="12"/>
        <v>-4.8624659224184002E-3</v>
      </c>
      <c r="I78" s="8">
        <f t="shared" si="13"/>
        <v>-1.8593680477585268E-2</v>
      </c>
      <c r="J78" s="8">
        <f t="shared" si="14"/>
        <v>1.8151922925536999E-2</v>
      </c>
      <c r="L78" s="6">
        <f t="shared" si="11"/>
        <v>44453</v>
      </c>
      <c r="M78" s="11">
        <f t="shared" si="15"/>
        <v>0.99513753407758165</v>
      </c>
      <c r="N78" s="11">
        <f t="shared" si="16"/>
        <v>0.98140631952241475</v>
      </c>
      <c r="O78" s="11">
        <f t="shared" si="17"/>
        <v>1.0181519229255369</v>
      </c>
    </row>
    <row r="79" spans="2:15" ht="15" thickBot="1">
      <c r="B79" s="6">
        <v>44454</v>
      </c>
      <c r="C79" s="5">
        <v>7016.49</v>
      </c>
      <c r="D79">
        <v>1450.8426509999999</v>
      </c>
      <c r="E79">
        <v>6.3805170000000002</v>
      </c>
      <c r="G79" s="6">
        <f t="shared" si="10"/>
        <v>44454</v>
      </c>
      <c r="H79" s="8">
        <f t="shared" si="12"/>
        <v>-2.4978461940899873E-3</v>
      </c>
      <c r="I79" s="8">
        <f t="shared" si="13"/>
        <v>-3.4442455175933226E-4</v>
      </c>
      <c r="J79" s="8">
        <f t="shared" si="14"/>
        <v>5.1863725115877071E-2</v>
      </c>
      <c r="L79" s="6">
        <f t="shared" si="11"/>
        <v>44454</v>
      </c>
      <c r="M79" s="11">
        <f t="shared" si="15"/>
        <v>0.99750215380591001</v>
      </c>
      <c r="N79" s="11">
        <f t="shared" si="16"/>
        <v>0.99965557544824069</v>
      </c>
      <c r="O79" s="11">
        <f t="shared" si="17"/>
        <v>1.0518637251158771</v>
      </c>
    </row>
    <row r="80" spans="2:15" ht="15" thickBot="1">
      <c r="B80" s="6">
        <v>44455</v>
      </c>
      <c r="C80" s="4">
        <v>7027.48</v>
      </c>
      <c r="D80">
        <v>1461.8414310000001</v>
      </c>
      <c r="E80">
        <v>6.1543970000000003</v>
      </c>
      <c r="G80" s="6">
        <f t="shared" si="10"/>
        <v>44455</v>
      </c>
      <c r="H80" s="8">
        <f t="shared" si="12"/>
        <v>1.5663102206373532E-3</v>
      </c>
      <c r="I80" s="8">
        <f t="shared" si="13"/>
        <v>7.5809599286450289E-3</v>
      </c>
      <c r="J80" s="8">
        <f t="shared" si="14"/>
        <v>-3.5439134477660644E-2</v>
      </c>
      <c r="L80" s="6">
        <f t="shared" si="11"/>
        <v>44455</v>
      </c>
      <c r="M80" s="11">
        <f t="shared" si="15"/>
        <v>1.0015663102206374</v>
      </c>
      <c r="N80" s="11">
        <f t="shared" si="16"/>
        <v>1.0075809599286449</v>
      </c>
      <c r="O80" s="11">
        <f t="shared" si="17"/>
        <v>0.96456086552233933</v>
      </c>
    </row>
    <row r="81" spans="2:15" ht="15" thickBot="1">
      <c r="B81" s="6">
        <v>44456</v>
      </c>
      <c r="C81" s="5">
        <v>6963.64</v>
      </c>
      <c r="D81">
        <v>1445.3431399999999</v>
      </c>
      <c r="E81">
        <v>6.2920360000000004</v>
      </c>
      <c r="G81" s="6">
        <f t="shared" si="10"/>
        <v>44456</v>
      </c>
      <c r="H81" s="8">
        <f t="shared" si="12"/>
        <v>-9.0843374865526814E-3</v>
      </c>
      <c r="I81" s="8">
        <f t="shared" si="13"/>
        <v>-1.1285964845526469E-2</v>
      </c>
      <c r="J81" s="8">
        <f t="shared" si="14"/>
        <v>2.2364335612408505E-2</v>
      </c>
      <c r="L81" s="6">
        <f t="shared" si="11"/>
        <v>44456</v>
      </c>
      <c r="M81" s="11">
        <f t="shared" si="15"/>
        <v>0.99091566251344732</v>
      </c>
      <c r="N81" s="11">
        <f t="shared" si="16"/>
        <v>0.98871403515447354</v>
      </c>
      <c r="O81" s="11">
        <f t="shared" si="17"/>
        <v>1.0223643356124086</v>
      </c>
    </row>
    <row r="82" spans="2:15" ht="15" thickBot="1">
      <c r="B82" s="6">
        <v>44459</v>
      </c>
      <c r="C82" s="5">
        <v>6903.91</v>
      </c>
      <c r="D82">
        <v>1324.356323</v>
      </c>
      <c r="E82">
        <v>6.223217</v>
      </c>
      <c r="G82" s="6">
        <f t="shared" si="10"/>
        <v>44459</v>
      </c>
      <c r="H82" s="8">
        <f t="shared" si="12"/>
        <v>-8.5774106645375801E-3</v>
      </c>
      <c r="I82" s="8">
        <f t="shared" si="13"/>
        <v>-8.3708023134215714E-2</v>
      </c>
      <c r="J82" s="8">
        <f t="shared" si="14"/>
        <v>-1.0937477153659071E-2</v>
      </c>
      <c r="L82" s="6">
        <f t="shared" si="11"/>
        <v>44459</v>
      </c>
      <c r="M82" s="11">
        <f t="shared" si="15"/>
        <v>0.99142258933546246</v>
      </c>
      <c r="N82" s="11">
        <f t="shared" si="16"/>
        <v>0.91629197686578423</v>
      </c>
      <c r="O82" s="11">
        <f t="shared" si="17"/>
        <v>0.98906252284634089</v>
      </c>
    </row>
    <row r="83" spans="2:15" ht="15" thickBot="1">
      <c r="B83" s="6">
        <v>44460</v>
      </c>
      <c r="C83" s="4">
        <v>6980.98</v>
      </c>
      <c r="D83">
        <v>1363.3520510000001</v>
      </c>
      <c r="E83">
        <v>6.0167590000000004</v>
      </c>
      <c r="G83" s="6">
        <f t="shared" si="10"/>
        <v>44460</v>
      </c>
      <c r="H83" s="8">
        <f t="shared" si="12"/>
        <v>1.1163239381741609E-2</v>
      </c>
      <c r="I83" s="8">
        <f t="shared" si="13"/>
        <v>2.9445042336993545E-2</v>
      </c>
      <c r="J83" s="8">
        <f t="shared" si="14"/>
        <v>-3.3175446075558605E-2</v>
      </c>
      <c r="L83" s="6">
        <f t="shared" si="11"/>
        <v>44460</v>
      </c>
      <c r="M83" s="11">
        <f t="shared" si="15"/>
        <v>1.0111632393817416</v>
      </c>
      <c r="N83" s="11">
        <f t="shared" si="16"/>
        <v>1.0294450423369936</v>
      </c>
      <c r="O83" s="11">
        <f t="shared" si="17"/>
        <v>0.96682455392444144</v>
      </c>
    </row>
    <row r="84" spans="2:15" ht="15" thickBot="1">
      <c r="B84" s="6">
        <v>44461</v>
      </c>
      <c r="C84" s="4">
        <v>7083.37</v>
      </c>
      <c r="D84">
        <v>1420.8458250000001</v>
      </c>
      <c r="E84">
        <v>6.0855779999999999</v>
      </c>
      <c r="G84" s="6">
        <f t="shared" si="10"/>
        <v>44461</v>
      </c>
      <c r="H84" s="8">
        <f t="shared" si="12"/>
        <v>1.4666995178327445E-2</v>
      </c>
      <c r="I84" s="8">
        <f t="shared" si="13"/>
        <v>4.217089339311085E-2</v>
      </c>
      <c r="J84" s="8">
        <f t="shared" si="14"/>
        <v>1.1437885413060339E-2</v>
      </c>
      <c r="L84" s="6">
        <f t="shared" si="11"/>
        <v>44461</v>
      </c>
      <c r="M84" s="11">
        <f t="shared" si="15"/>
        <v>1.0146669951783274</v>
      </c>
      <c r="N84" s="11">
        <f t="shared" si="16"/>
        <v>1.0421708933931109</v>
      </c>
      <c r="O84" s="11">
        <f t="shared" si="17"/>
        <v>1.0114378854130603</v>
      </c>
    </row>
    <row r="85" spans="2:15" ht="15" thickBot="1">
      <c r="B85" s="6">
        <v>44462</v>
      </c>
      <c r="C85" s="5">
        <v>7078.35</v>
      </c>
      <c r="D85">
        <v>1389.8492429999999</v>
      </c>
      <c r="E85">
        <v>6.2035539999999996</v>
      </c>
      <c r="G85" s="6">
        <f t="shared" si="10"/>
        <v>44462</v>
      </c>
      <c r="H85" s="8">
        <f t="shared" si="12"/>
        <v>-7.0870221377670897E-4</v>
      </c>
      <c r="I85" s="8">
        <f t="shared" si="13"/>
        <v>-2.1815584389671704E-2</v>
      </c>
      <c r="J85" s="8">
        <f t="shared" si="14"/>
        <v>1.9386161840337868E-2</v>
      </c>
      <c r="L85" s="6">
        <f t="shared" si="11"/>
        <v>44462</v>
      </c>
      <c r="M85" s="11">
        <f t="shared" si="15"/>
        <v>0.99929129778622328</v>
      </c>
      <c r="N85" s="11">
        <f t="shared" si="16"/>
        <v>0.97818441561032832</v>
      </c>
      <c r="O85" s="11">
        <f t="shared" si="17"/>
        <v>1.0193861618403379</v>
      </c>
    </row>
    <row r="86" spans="2:15" ht="15" thickBot="1">
      <c r="B86" s="6">
        <v>44463</v>
      </c>
      <c r="C86" s="5">
        <v>7051.48</v>
      </c>
      <c r="D86">
        <v>1391.848999</v>
      </c>
      <c r="E86">
        <v>6.3805170000000002</v>
      </c>
      <c r="G86" s="6">
        <f t="shared" si="10"/>
        <v>44463</v>
      </c>
      <c r="H86" s="8">
        <f t="shared" si="12"/>
        <v>-3.7960824203381858E-3</v>
      </c>
      <c r="I86" s="8">
        <f t="shared" si="13"/>
        <v>1.4388294342512092E-3</v>
      </c>
      <c r="J86" s="8">
        <f t="shared" si="14"/>
        <v>2.8526067476804532E-2</v>
      </c>
      <c r="L86" s="6">
        <f t="shared" si="11"/>
        <v>44463</v>
      </c>
      <c r="M86" s="11">
        <f t="shared" si="15"/>
        <v>0.99620391757966187</v>
      </c>
      <c r="N86" s="11">
        <f t="shared" si="16"/>
        <v>1.0014388294342511</v>
      </c>
      <c r="O86" s="11">
        <f t="shared" si="17"/>
        <v>1.0285260674768046</v>
      </c>
    </row>
    <row r="87" spans="2:15" ht="15" thickBot="1">
      <c r="B87" s="6">
        <v>44466</v>
      </c>
      <c r="C87" s="4">
        <v>7063.4</v>
      </c>
      <c r="D87">
        <v>1428.844971</v>
      </c>
      <c r="E87">
        <v>6.4984929999999999</v>
      </c>
      <c r="G87" s="6">
        <f t="shared" si="10"/>
        <v>44466</v>
      </c>
      <c r="H87" s="8">
        <f t="shared" si="12"/>
        <v>1.69042527242509E-3</v>
      </c>
      <c r="I87" s="8">
        <f t="shared" si="13"/>
        <v>2.658044947877276E-2</v>
      </c>
      <c r="J87" s="8">
        <f t="shared" si="14"/>
        <v>1.8490037719513894E-2</v>
      </c>
      <c r="L87" s="6">
        <f t="shared" si="11"/>
        <v>44466</v>
      </c>
      <c r="M87" s="11">
        <f t="shared" si="15"/>
        <v>1.001690425272425</v>
      </c>
      <c r="N87" s="11">
        <f t="shared" si="16"/>
        <v>1.0265804494787727</v>
      </c>
      <c r="O87" s="11">
        <f t="shared" si="17"/>
        <v>1.0184900377195139</v>
      </c>
    </row>
    <row r="88" spans="2:15" ht="15" thickBot="1">
      <c r="B88" s="6">
        <v>44467</v>
      </c>
      <c r="C88" s="5">
        <v>7028.1</v>
      </c>
      <c r="D88">
        <v>1420.8458250000001</v>
      </c>
      <c r="E88">
        <v>6.6262999999999996</v>
      </c>
      <c r="G88" s="6">
        <f t="shared" si="10"/>
        <v>44467</v>
      </c>
      <c r="H88" s="8">
        <f t="shared" si="12"/>
        <v>-4.9975932270576885E-3</v>
      </c>
      <c r="I88" s="8">
        <f t="shared" si="13"/>
        <v>-5.5983302334063241E-3</v>
      </c>
      <c r="J88" s="8">
        <f t="shared" si="14"/>
        <v>1.9667175143529399E-2</v>
      </c>
      <c r="L88" s="6">
        <f t="shared" si="11"/>
        <v>44467</v>
      </c>
      <c r="M88" s="11">
        <f t="shared" si="15"/>
        <v>0.99500240677294227</v>
      </c>
      <c r="N88" s="11">
        <f t="shared" si="16"/>
        <v>0.99440166976659372</v>
      </c>
      <c r="O88" s="11">
        <f t="shared" si="17"/>
        <v>1.0196671751435293</v>
      </c>
    </row>
    <row r="89" spans="2:15" ht="15" thickBot="1">
      <c r="B89" s="6">
        <v>44468</v>
      </c>
      <c r="C89" s="4">
        <v>7108.16</v>
      </c>
      <c r="D89">
        <v>1447.343018</v>
      </c>
      <c r="E89">
        <v>6.9998889999999996</v>
      </c>
      <c r="G89" s="6">
        <f t="shared" si="10"/>
        <v>44468</v>
      </c>
      <c r="H89" s="8">
        <f t="shared" si="12"/>
        <v>1.1391414464791265E-2</v>
      </c>
      <c r="I89" s="8">
        <f t="shared" si="13"/>
        <v>1.8648886834713347E-2</v>
      </c>
      <c r="J89" s="8">
        <f t="shared" si="14"/>
        <v>5.6379729260673375E-2</v>
      </c>
      <c r="L89" s="6">
        <f t="shared" si="11"/>
        <v>44468</v>
      </c>
      <c r="M89" s="11">
        <f t="shared" si="15"/>
        <v>1.0113914144647913</v>
      </c>
      <c r="N89" s="11">
        <f t="shared" si="16"/>
        <v>1.0186488868347134</v>
      </c>
      <c r="O89" s="11">
        <f t="shared" si="17"/>
        <v>1.0563797292606734</v>
      </c>
    </row>
    <row r="90" spans="2:15" ht="15" thickBot="1">
      <c r="B90" s="6">
        <v>44469</v>
      </c>
      <c r="C90" s="5">
        <v>7086.42</v>
      </c>
      <c r="D90">
        <v>1454.842163</v>
      </c>
      <c r="E90">
        <v>6.9114079999999998</v>
      </c>
      <c r="G90" s="6">
        <f t="shared" si="10"/>
        <v>44469</v>
      </c>
      <c r="H90" s="8">
        <f t="shared" si="12"/>
        <v>-3.0584567595551846E-3</v>
      </c>
      <c r="I90" s="8">
        <f t="shared" si="13"/>
        <v>5.1813183929008307E-3</v>
      </c>
      <c r="J90" s="8">
        <f t="shared" si="14"/>
        <v>-1.2640343296872253E-2</v>
      </c>
      <c r="L90" s="6">
        <f t="shared" si="11"/>
        <v>44469</v>
      </c>
      <c r="M90" s="11">
        <f t="shared" si="15"/>
        <v>0.99694154324044482</v>
      </c>
      <c r="N90" s="11">
        <f t="shared" si="16"/>
        <v>1.0051813183929008</v>
      </c>
      <c r="O90" s="11">
        <f t="shared" si="17"/>
        <v>0.98735965670312775</v>
      </c>
    </row>
    <row r="91" spans="2:15" ht="15" thickBot="1">
      <c r="B91" s="6">
        <v>44470</v>
      </c>
      <c r="C91" s="5">
        <v>7027.07</v>
      </c>
      <c r="D91">
        <v>1450.3426509999999</v>
      </c>
      <c r="E91">
        <v>7.0490469999999998</v>
      </c>
      <c r="G91" s="6">
        <f t="shared" si="10"/>
        <v>44470</v>
      </c>
      <c r="H91" s="8">
        <f t="shared" si="12"/>
        <v>-8.3751739242100189E-3</v>
      </c>
      <c r="I91" s="8">
        <f t="shared" si="13"/>
        <v>-3.0927836121560737E-3</v>
      </c>
      <c r="J91" s="8">
        <f t="shared" si="14"/>
        <v>1.991475543044197E-2</v>
      </c>
      <c r="L91" s="6">
        <f t="shared" si="11"/>
        <v>44470</v>
      </c>
      <c r="M91" s="11">
        <f t="shared" si="15"/>
        <v>0.99162482607578994</v>
      </c>
      <c r="N91" s="11">
        <f t="shared" si="16"/>
        <v>0.99690721638784396</v>
      </c>
      <c r="O91" s="11">
        <f t="shared" si="17"/>
        <v>1.019914755430442</v>
      </c>
    </row>
    <row r="92" spans="2:15" ht="15" thickBot="1">
      <c r="B92" s="6">
        <v>44473</v>
      </c>
      <c r="C92" s="5">
        <v>7011.01</v>
      </c>
      <c r="D92">
        <v>1438.8438719999999</v>
      </c>
      <c r="E92">
        <v>6.8425890000000003</v>
      </c>
      <c r="G92" s="6">
        <f t="shared" si="10"/>
        <v>44473</v>
      </c>
      <c r="H92" s="8">
        <f t="shared" si="12"/>
        <v>-2.2854475620706057E-3</v>
      </c>
      <c r="I92" s="8">
        <f t="shared" si="13"/>
        <v>-7.9283188645605188E-3</v>
      </c>
      <c r="J92" s="8">
        <f t="shared" si="14"/>
        <v>-2.9288781873634775E-2</v>
      </c>
      <c r="L92" s="6">
        <f t="shared" si="11"/>
        <v>44473</v>
      </c>
      <c r="M92" s="11">
        <f t="shared" si="15"/>
        <v>0.99771455243792939</v>
      </c>
      <c r="N92" s="11">
        <f t="shared" si="16"/>
        <v>0.99207168113543953</v>
      </c>
      <c r="O92" s="11">
        <f t="shared" si="17"/>
        <v>0.97071121812636518</v>
      </c>
    </row>
    <row r="93" spans="2:15" ht="15" thickBot="1">
      <c r="B93" s="6">
        <v>44474</v>
      </c>
      <c r="C93" s="4">
        <v>7077.1</v>
      </c>
      <c r="D93">
        <v>1473.3402100000001</v>
      </c>
      <c r="E93">
        <v>6.9605649999999999</v>
      </c>
      <c r="G93" s="6">
        <f t="shared" si="10"/>
        <v>44474</v>
      </c>
      <c r="H93" s="8">
        <f t="shared" si="12"/>
        <v>9.4266018733392392E-3</v>
      </c>
      <c r="I93" s="8">
        <f t="shared" si="13"/>
        <v>2.3975039037453086E-2</v>
      </c>
      <c r="J93" s="8">
        <f t="shared" si="14"/>
        <v>1.7241427184944126E-2</v>
      </c>
      <c r="L93" s="6">
        <f t="shared" si="11"/>
        <v>44474</v>
      </c>
      <c r="M93" s="11">
        <f t="shared" si="15"/>
        <v>1.0094266018733393</v>
      </c>
      <c r="N93" s="11">
        <f t="shared" si="16"/>
        <v>1.0239750390374531</v>
      </c>
      <c r="O93" s="11">
        <f t="shared" si="17"/>
        <v>1.0172414271849441</v>
      </c>
    </row>
    <row r="94" spans="2:15" ht="15" thickBot="1">
      <c r="B94" s="6">
        <v>44475</v>
      </c>
      <c r="C94" s="5">
        <v>6995.87</v>
      </c>
      <c r="D94">
        <v>1479.3394780000001</v>
      </c>
      <c r="E94">
        <v>7.1375279999999997</v>
      </c>
      <c r="G94" s="6">
        <f t="shared" si="10"/>
        <v>44475</v>
      </c>
      <c r="H94" s="8">
        <f t="shared" si="12"/>
        <v>-1.1477865227282428E-2</v>
      </c>
      <c r="I94" s="8">
        <f t="shared" si="13"/>
        <v>4.0718823522776374E-3</v>
      </c>
      <c r="J94" s="8">
        <f t="shared" si="14"/>
        <v>2.5423654545284724E-2</v>
      </c>
      <c r="L94" s="6">
        <f t="shared" si="11"/>
        <v>44475</v>
      </c>
      <c r="M94" s="11">
        <f t="shared" si="15"/>
        <v>0.98852213477271755</v>
      </c>
      <c r="N94" s="11">
        <f t="shared" si="16"/>
        <v>1.0040718823522776</v>
      </c>
      <c r="O94" s="11">
        <f t="shared" si="17"/>
        <v>1.0254236545452846</v>
      </c>
    </row>
    <row r="95" spans="2:15" ht="15" thickBot="1">
      <c r="B95" s="6">
        <v>44476</v>
      </c>
      <c r="C95" s="4">
        <v>7078.04</v>
      </c>
      <c r="D95">
        <v>1504.8367920000001</v>
      </c>
      <c r="E95">
        <v>7.3046600000000002</v>
      </c>
      <c r="G95" s="6">
        <f t="shared" si="10"/>
        <v>44476</v>
      </c>
      <c r="H95" s="8">
        <f t="shared" si="12"/>
        <v>1.174550127432329E-2</v>
      </c>
      <c r="I95" s="8">
        <f t="shared" si="13"/>
        <v>1.7235607093019089E-2</v>
      </c>
      <c r="J95" s="8">
        <f t="shared" si="14"/>
        <v>2.3415950172104474E-2</v>
      </c>
      <c r="L95" s="6">
        <f t="shared" si="11"/>
        <v>44476</v>
      </c>
      <c r="M95" s="11">
        <f t="shared" si="15"/>
        <v>1.0117455012743233</v>
      </c>
      <c r="N95" s="11">
        <f t="shared" si="16"/>
        <v>1.0172356070930191</v>
      </c>
      <c r="O95" s="11">
        <f t="shared" si="17"/>
        <v>1.0234159501721045</v>
      </c>
    </row>
    <row r="96" spans="2:15" ht="15" thickBot="1">
      <c r="B96" s="6">
        <v>44477</v>
      </c>
      <c r="C96" s="4">
        <v>7095.55</v>
      </c>
      <c r="D96">
        <v>1501.337158</v>
      </c>
      <c r="E96">
        <v>7.1473589999999998</v>
      </c>
      <c r="G96" s="6">
        <f t="shared" si="10"/>
        <v>44477</v>
      </c>
      <c r="H96" s="8">
        <f t="shared" si="12"/>
        <v>2.4738486925759418E-3</v>
      </c>
      <c r="I96" s="8">
        <f t="shared" si="13"/>
        <v>-2.3255904019656732E-3</v>
      </c>
      <c r="J96" s="8">
        <f t="shared" si="14"/>
        <v>-2.1534335615894559E-2</v>
      </c>
      <c r="L96" s="6">
        <f t="shared" si="11"/>
        <v>44477</v>
      </c>
      <c r="M96" s="11">
        <f t="shared" si="15"/>
        <v>1.0024738486925759</v>
      </c>
      <c r="N96" s="11">
        <f t="shared" si="16"/>
        <v>0.99767440959803433</v>
      </c>
      <c r="O96" s="11">
        <f t="shared" si="17"/>
        <v>0.97846566438410543</v>
      </c>
    </row>
    <row r="97" spans="2:15" ht="15" thickBot="1">
      <c r="B97" s="6">
        <v>44480</v>
      </c>
      <c r="C97" s="4">
        <v>7146.85</v>
      </c>
      <c r="D97">
        <v>1487.8386230000001</v>
      </c>
      <c r="E97">
        <v>7.2555040000000002</v>
      </c>
      <c r="G97" s="6">
        <f t="shared" si="10"/>
        <v>44480</v>
      </c>
      <c r="H97" s="8">
        <f t="shared" si="12"/>
        <v>7.2298835185433379E-3</v>
      </c>
      <c r="I97" s="8">
        <f t="shared" si="13"/>
        <v>-8.9910084007925068E-3</v>
      </c>
      <c r="J97" s="8">
        <f t="shared" si="14"/>
        <v>1.5130763684880021E-2</v>
      </c>
      <c r="L97" s="6">
        <f t="shared" si="11"/>
        <v>44480</v>
      </c>
      <c r="M97" s="11">
        <f t="shared" si="15"/>
        <v>1.0072298835185434</v>
      </c>
      <c r="N97" s="11">
        <f t="shared" si="16"/>
        <v>0.99100899159920752</v>
      </c>
      <c r="O97" s="11">
        <f t="shared" si="17"/>
        <v>1.0151307636848801</v>
      </c>
    </row>
    <row r="98" spans="2:15" ht="15" thickBot="1">
      <c r="B98" s="6">
        <v>44481</v>
      </c>
      <c r="C98" s="5">
        <v>7130.23</v>
      </c>
      <c r="D98">
        <v>1457.841797</v>
      </c>
      <c r="E98">
        <v>7.3636480000000004</v>
      </c>
      <c r="G98" s="6">
        <f t="shared" si="10"/>
        <v>44481</v>
      </c>
      <c r="H98" s="8">
        <f t="shared" si="12"/>
        <v>-2.3255000454746916E-3</v>
      </c>
      <c r="I98" s="8">
        <f t="shared" si="13"/>
        <v>-2.0161343801867453E-2</v>
      </c>
      <c r="J98" s="8">
        <f t="shared" si="14"/>
        <v>1.4905098253684409E-2</v>
      </c>
      <c r="L98" s="6">
        <f t="shared" si="11"/>
        <v>44481</v>
      </c>
      <c r="M98" s="11">
        <f t="shared" si="15"/>
        <v>0.99767449995452528</v>
      </c>
      <c r="N98" s="11">
        <f t="shared" si="16"/>
        <v>0.9798386561981326</v>
      </c>
      <c r="O98" s="11">
        <f t="shared" si="17"/>
        <v>1.0149050982536845</v>
      </c>
    </row>
    <row r="99" spans="2:15" ht="15" thickBot="1">
      <c r="B99" s="6">
        <v>44482</v>
      </c>
      <c r="C99" s="4">
        <v>7141.82</v>
      </c>
      <c r="D99">
        <v>1435.3442379999999</v>
      </c>
      <c r="E99">
        <v>7.3144920000000004</v>
      </c>
      <c r="G99" s="6">
        <f t="shared" si="10"/>
        <v>44482</v>
      </c>
      <c r="H99" s="8">
        <f t="shared" si="12"/>
        <v>1.625473512074666E-3</v>
      </c>
      <c r="I99" s="8">
        <f t="shared" si="13"/>
        <v>-1.543209904277435E-2</v>
      </c>
      <c r="J99" s="8">
        <f t="shared" si="14"/>
        <v>-6.6754956239081465E-3</v>
      </c>
      <c r="L99" s="6">
        <f t="shared" si="11"/>
        <v>44482</v>
      </c>
      <c r="M99" s="11">
        <f t="shared" si="15"/>
        <v>1.0016254735120746</v>
      </c>
      <c r="N99" s="11">
        <f t="shared" si="16"/>
        <v>0.98456790095722568</v>
      </c>
      <c r="O99" s="11">
        <f t="shared" si="17"/>
        <v>0.99332450437609188</v>
      </c>
    </row>
    <row r="100" spans="2:15" ht="15" thickBot="1">
      <c r="B100" s="6">
        <v>44483</v>
      </c>
      <c r="C100" s="4">
        <v>7207.71</v>
      </c>
      <c r="D100">
        <v>1451.342529</v>
      </c>
      <c r="E100">
        <v>7.3144920000000004</v>
      </c>
      <c r="G100" s="6">
        <f t="shared" si="10"/>
        <v>44483</v>
      </c>
      <c r="H100" s="8">
        <f t="shared" si="12"/>
        <v>9.2259396064308993E-3</v>
      </c>
      <c r="I100" s="8">
        <f t="shared" si="13"/>
        <v>1.1145961070838331E-2</v>
      </c>
      <c r="J100" s="8">
        <f t="shared" si="14"/>
        <v>0</v>
      </c>
      <c r="L100" s="6">
        <f t="shared" si="11"/>
        <v>44483</v>
      </c>
      <c r="M100" s="11">
        <f t="shared" si="15"/>
        <v>1.0092259396064309</v>
      </c>
      <c r="N100" s="11">
        <f t="shared" si="16"/>
        <v>1.0111459610708384</v>
      </c>
      <c r="O100" s="11">
        <f t="shared" si="17"/>
        <v>1</v>
      </c>
    </row>
    <row r="101" spans="2:15" ht="15" thickBot="1">
      <c r="B101" s="6">
        <v>44484</v>
      </c>
      <c r="C101" s="4">
        <v>7234.03</v>
      </c>
      <c r="D101">
        <v>1454.342163</v>
      </c>
      <c r="E101">
        <v>7.2161780000000002</v>
      </c>
      <c r="G101" s="6">
        <f t="shared" si="10"/>
        <v>44484</v>
      </c>
      <c r="H101" s="8">
        <f t="shared" si="12"/>
        <v>3.6516452520980601E-3</v>
      </c>
      <c r="I101" s="8">
        <f t="shared" si="13"/>
        <v>2.066799490859552E-3</v>
      </c>
      <c r="J101" s="8">
        <f t="shared" si="14"/>
        <v>-1.3440988109632252E-2</v>
      </c>
      <c r="L101" s="6">
        <f t="shared" si="11"/>
        <v>44484</v>
      </c>
      <c r="M101" s="11">
        <f t="shared" si="15"/>
        <v>1.003651645252098</v>
      </c>
      <c r="N101" s="11">
        <f t="shared" si="16"/>
        <v>1.0020667994908596</v>
      </c>
      <c r="O101" s="11">
        <f t="shared" si="17"/>
        <v>0.98655901189036777</v>
      </c>
    </row>
    <row r="102" spans="2:15" ht="15" thickBot="1">
      <c r="B102" s="6">
        <v>44487</v>
      </c>
      <c r="C102" s="5">
        <v>7203.83</v>
      </c>
      <c r="D102">
        <v>1432.8446039999999</v>
      </c>
      <c r="E102">
        <v>7.2161780000000002</v>
      </c>
      <c r="G102" s="6">
        <f t="shared" si="10"/>
        <v>44487</v>
      </c>
      <c r="H102" s="8">
        <f t="shared" si="12"/>
        <v>-4.1747131267080477E-3</v>
      </c>
      <c r="I102" s="8">
        <f t="shared" si="13"/>
        <v>-1.4781637737611363E-2</v>
      </c>
      <c r="J102" s="8">
        <f t="shared" si="14"/>
        <v>0</v>
      </c>
      <c r="L102" s="6">
        <f t="shared" si="11"/>
        <v>44487</v>
      </c>
      <c r="M102" s="11">
        <f t="shared" si="15"/>
        <v>0.99582528687329197</v>
      </c>
      <c r="N102" s="11">
        <f t="shared" si="16"/>
        <v>0.98521836226238868</v>
      </c>
      <c r="O102" s="11">
        <f t="shared" si="17"/>
        <v>1</v>
      </c>
    </row>
    <row r="103" spans="2:15" ht="15" thickBot="1">
      <c r="B103" s="6">
        <v>44488</v>
      </c>
      <c r="C103" s="4">
        <v>7217.53</v>
      </c>
      <c r="D103">
        <v>1445.8431399999999</v>
      </c>
      <c r="E103">
        <v>7.3144920000000004</v>
      </c>
      <c r="G103" s="6">
        <f t="shared" si="10"/>
        <v>44488</v>
      </c>
      <c r="H103" s="8">
        <f t="shared" si="12"/>
        <v>1.9017661438429027E-3</v>
      </c>
      <c r="I103" s="8">
        <f t="shared" si="13"/>
        <v>9.0718393074257341E-3</v>
      </c>
      <c r="J103" s="8">
        <f t="shared" si="14"/>
        <v>1.3624109604835169E-2</v>
      </c>
      <c r="L103" s="6">
        <f t="shared" si="11"/>
        <v>44488</v>
      </c>
      <c r="M103" s="11">
        <f t="shared" si="15"/>
        <v>1.001901766143843</v>
      </c>
      <c r="N103" s="11">
        <f t="shared" si="16"/>
        <v>1.0090718393074258</v>
      </c>
      <c r="O103" s="11">
        <f t="shared" si="17"/>
        <v>1.0136241096048351</v>
      </c>
    </row>
    <row r="104" spans="2:15" ht="15" thickBot="1">
      <c r="B104" s="6">
        <v>44489</v>
      </c>
      <c r="C104" s="4">
        <v>7223.1</v>
      </c>
      <c r="D104">
        <v>1444.8432620000001</v>
      </c>
      <c r="E104">
        <v>7.2555040000000002</v>
      </c>
      <c r="G104" s="6">
        <f t="shared" si="10"/>
        <v>44489</v>
      </c>
      <c r="H104" s="8">
        <f t="shared" si="12"/>
        <v>7.7173215767729658E-4</v>
      </c>
      <c r="I104" s="8">
        <f t="shared" si="13"/>
        <v>-6.9155358028662314E-4</v>
      </c>
      <c r="J104" s="8">
        <f t="shared" si="14"/>
        <v>-8.0645381798216832E-3</v>
      </c>
      <c r="L104" s="6">
        <f t="shared" si="11"/>
        <v>44489</v>
      </c>
      <c r="M104" s="11">
        <f t="shared" si="15"/>
        <v>1.0007717321576772</v>
      </c>
      <c r="N104" s="11">
        <f t="shared" si="16"/>
        <v>0.99930844641971339</v>
      </c>
      <c r="O104" s="11">
        <f t="shared" si="17"/>
        <v>0.99193546182017833</v>
      </c>
    </row>
    <row r="105" spans="2:15" ht="15" thickBot="1">
      <c r="B105" s="6">
        <v>44490</v>
      </c>
      <c r="C105" s="5">
        <v>7190.3</v>
      </c>
      <c r="D105">
        <v>1450.3426509999999</v>
      </c>
      <c r="E105">
        <v>7.1571910000000001</v>
      </c>
      <c r="G105" s="6">
        <f t="shared" si="10"/>
        <v>44490</v>
      </c>
      <c r="H105" s="8">
        <f t="shared" si="12"/>
        <v>-4.5409865570184794E-3</v>
      </c>
      <c r="I105" s="8">
        <f t="shared" si="13"/>
        <v>3.8062183938120738E-3</v>
      </c>
      <c r="J105" s="8">
        <f t="shared" si="14"/>
        <v>-1.3550126910549576E-2</v>
      </c>
      <c r="L105" s="6">
        <f t="shared" si="11"/>
        <v>44490</v>
      </c>
      <c r="M105" s="11">
        <f t="shared" si="15"/>
        <v>0.99545901344298149</v>
      </c>
      <c r="N105" s="11">
        <f t="shared" si="16"/>
        <v>1.0038062183938121</v>
      </c>
      <c r="O105" s="11">
        <f t="shared" si="17"/>
        <v>0.98644987308945042</v>
      </c>
    </row>
    <row r="106" spans="2:15" ht="15" thickBot="1">
      <c r="B106" s="6">
        <v>44491</v>
      </c>
      <c r="C106" s="4">
        <v>7204.55</v>
      </c>
      <c r="D106">
        <v>1456.841919</v>
      </c>
      <c r="E106">
        <v>7.0785400000000003</v>
      </c>
      <c r="G106" s="6">
        <f t="shared" si="10"/>
        <v>44491</v>
      </c>
      <c r="H106" s="8">
        <f t="shared" si="12"/>
        <v>1.9818366410302769E-3</v>
      </c>
      <c r="I106" s="8">
        <f t="shared" si="13"/>
        <v>4.4811948373157436E-3</v>
      </c>
      <c r="J106" s="8">
        <f t="shared" si="14"/>
        <v>-1.0989087758032418E-2</v>
      </c>
      <c r="L106" s="6">
        <f t="shared" si="11"/>
        <v>44491</v>
      </c>
      <c r="M106" s="11">
        <f t="shared" si="15"/>
        <v>1.0019818366410302</v>
      </c>
      <c r="N106" s="11">
        <f t="shared" si="16"/>
        <v>1.0044811948373158</v>
      </c>
      <c r="O106" s="11">
        <f t="shared" si="17"/>
        <v>0.98901091224196758</v>
      </c>
    </row>
    <row r="107" spans="2:15" ht="15" thickBot="1">
      <c r="B107" s="6">
        <v>44494</v>
      </c>
      <c r="C107" s="4">
        <v>7222.82</v>
      </c>
      <c r="D107">
        <v>1463.841187</v>
      </c>
      <c r="E107">
        <v>6.9212389999999999</v>
      </c>
      <c r="G107" s="6">
        <f t="shared" si="10"/>
        <v>44494</v>
      </c>
      <c r="H107" s="8">
        <f t="shared" si="12"/>
        <v>2.5358974536923927E-3</v>
      </c>
      <c r="I107" s="8">
        <f t="shared" si="13"/>
        <v>4.8044114524137529E-3</v>
      </c>
      <c r="J107" s="8">
        <f t="shared" si="14"/>
        <v>-2.2222237919118964E-2</v>
      </c>
      <c r="L107" s="6">
        <f t="shared" si="11"/>
        <v>44494</v>
      </c>
      <c r="M107" s="11">
        <f t="shared" si="15"/>
        <v>1.0025358974536924</v>
      </c>
      <c r="N107" s="11">
        <f t="shared" si="16"/>
        <v>1.0048044114524137</v>
      </c>
      <c r="O107" s="11">
        <f t="shared" si="17"/>
        <v>0.97777776208088107</v>
      </c>
    </row>
    <row r="108" spans="2:15" ht="15" thickBot="1">
      <c r="B108" s="6">
        <v>44495</v>
      </c>
      <c r="C108" s="4">
        <v>7277.62</v>
      </c>
      <c r="D108">
        <v>1488.838501</v>
      </c>
      <c r="E108">
        <v>7.1670220000000002</v>
      </c>
      <c r="G108" s="6">
        <f t="shared" si="10"/>
        <v>44495</v>
      </c>
      <c r="H108" s="8">
        <f t="shared" si="12"/>
        <v>7.5870643322137592E-3</v>
      </c>
      <c r="I108" s="8">
        <f t="shared" si="13"/>
        <v>1.7076520473665261E-2</v>
      </c>
      <c r="J108" s="8">
        <f t="shared" si="14"/>
        <v>3.5511416380795448E-2</v>
      </c>
      <c r="L108" s="6">
        <f t="shared" si="11"/>
        <v>44495</v>
      </c>
      <c r="M108" s="11">
        <f t="shared" si="15"/>
        <v>1.0075870643322138</v>
      </c>
      <c r="N108" s="11">
        <f t="shared" si="16"/>
        <v>1.0170765204736654</v>
      </c>
      <c r="O108" s="11">
        <f t="shared" si="17"/>
        <v>1.0355114163807955</v>
      </c>
    </row>
    <row r="109" spans="2:15" ht="15" thickBot="1">
      <c r="B109" s="6">
        <v>44496</v>
      </c>
      <c r="C109" s="5">
        <v>7253.27</v>
      </c>
      <c r="D109">
        <v>1491.3382570000001</v>
      </c>
      <c r="E109">
        <v>7.0982029999999998</v>
      </c>
      <c r="G109" s="6">
        <f t="shared" si="10"/>
        <v>44496</v>
      </c>
      <c r="H109" s="8">
        <f t="shared" si="12"/>
        <v>-3.3458740632238909E-3</v>
      </c>
      <c r="I109" s="8">
        <f t="shared" si="13"/>
        <v>1.6789974186731226E-3</v>
      </c>
      <c r="J109" s="8">
        <f t="shared" si="14"/>
        <v>-9.6021750735522243E-3</v>
      </c>
      <c r="L109" s="6">
        <f t="shared" si="11"/>
        <v>44496</v>
      </c>
      <c r="M109" s="11">
        <f t="shared" si="15"/>
        <v>0.99665412593677616</v>
      </c>
      <c r="N109" s="11">
        <f t="shared" si="16"/>
        <v>1.0016789974186731</v>
      </c>
      <c r="O109" s="11">
        <f t="shared" si="17"/>
        <v>0.99039782492644779</v>
      </c>
    </row>
    <row r="110" spans="2:15" ht="15" thickBot="1">
      <c r="B110" s="6">
        <v>44497</v>
      </c>
      <c r="C110" s="5">
        <v>7249.47</v>
      </c>
      <c r="D110">
        <v>1485.3388669999999</v>
      </c>
      <c r="E110">
        <v>7.108034</v>
      </c>
      <c r="G110" s="6">
        <f t="shared" si="10"/>
        <v>44497</v>
      </c>
      <c r="H110" s="8">
        <f t="shared" si="12"/>
        <v>-5.2390163333230144E-4</v>
      </c>
      <c r="I110" s="8">
        <f t="shared" si="13"/>
        <v>-4.0228231065892756E-3</v>
      </c>
      <c r="J110" s="8">
        <f t="shared" si="14"/>
        <v>1.3849984284755093E-3</v>
      </c>
      <c r="L110" s="6">
        <f t="shared" si="11"/>
        <v>44497</v>
      </c>
      <c r="M110" s="11">
        <f t="shared" si="15"/>
        <v>0.99947609836666773</v>
      </c>
      <c r="N110" s="11">
        <f t="shared" si="16"/>
        <v>0.9959771768934107</v>
      </c>
      <c r="O110" s="11">
        <f t="shared" si="17"/>
        <v>1.0013849984284755</v>
      </c>
    </row>
    <row r="111" spans="2:15" ht="15" thickBot="1">
      <c r="B111" s="6">
        <v>44498</v>
      </c>
      <c r="C111" s="5">
        <v>7237.57</v>
      </c>
      <c r="D111">
        <v>1494.3378909999999</v>
      </c>
      <c r="E111">
        <v>6.970396</v>
      </c>
      <c r="G111" s="6">
        <f t="shared" si="10"/>
        <v>44498</v>
      </c>
      <c r="H111" s="8">
        <f t="shared" si="12"/>
        <v>-1.6414993096047774E-3</v>
      </c>
      <c r="I111" s="8">
        <f t="shared" si="13"/>
        <v>6.0585662975181295E-3</v>
      </c>
      <c r="J111" s="8">
        <f t="shared" si="14"/>
        <v>-1.9363722795923587E-2</v>
      </c>
      <c r="L111" s="6">
        <f t="shared" si="11"/>
        <v>44498</v>
      </c>
      <c r="M111" s="11">
        <f t="shared" si="15"/>
        <v>0.99835850069039522</v>
      </c>
      <c r="N111" s="11">
        <f t="shared" si="16"/>
        <v>1.0060585662975181</v>
      </c>
      <c r="O111" s="11">
        <f t="shared" si="17"/>
        <v>0.98063627720407642</v>
      </c>
    </row>
    <row r="112" spans="2:15" ht="15" thickBot="1">
      <c r="B112" s="6">
        <v>44501</v>
      </c>
      <c r="C112" s="4">
        <v>7288.62</v>
      </c>
      <c r="D112">
        <v>1496.8376459999999</v>
      </c>
      <c r="E112">
        <v>6.8622509999999997</v>
      </c>
      <c r="G112" s="6">
        <f t="shared" si="10"/>
        <v>44501</v>
      </c>
      <c r="H112" s="8">
        <f t="shared" si="12"/>
        <v>7.0534723671066644E-3</v>
      </c>
      <c r="I112" s="8">
        <f t="shared" si="13"/>
        <v>1.6728177844217232E-3</v>
      </c>
      <c r="J112" s="8">
        <f t="shared" si="14"/>
        <v>-1.5514900444680672E-2</v>
      </c>
      <c r="L112" s="6">
        <f t="shared" si="11"/>
        <v>44501</v>
      </c>
      <c r="M112" s="11">
        <f t="shared" si="15"/>
        <v>1.0070534723671067</v>
      </c>
      <c r="N112" s="11">
        <f t="shared" si="16"/>
        <v>1.0016728177844216</v>
      </c>
      <c r="O112" s="11">
        <f t="shared" si="17"/>
        <v>0.98448509955531938</v>
      </c>
    </row>
    <row r="113" spans="2:15" ht="15" thickBot="1">
      <c r="B113" s="6">
        <v>44502</v>
      </c>
      <c r="C113" s="5">
        <v>7274.81</v>
      </c>
      <c r="D113">
        <v>1481.8392329999999</v>
      </c>
      <c r="E113">
        <v>6.9802270000000002</v>
      </c>
      <c r="G113" s="6">
        <f t="shared" si="10"/>
        <v>44502</v>
      </c>
      <c r="H113" s="8">
        <f t="shared" si="12"/>
        <v>-1.894734531365264E-3</v>
      </c>
      <c r="I113" s="8">
        <f t="shared" si="13"/>
        <v>-1.0020066665266133E-2</v>
      </c>
      <c r="J113" s="8">
        <f t="shared" si="14"/>
        <v>1.7192026348205644E-2</v>
      </c>
      <c r="L113" s="6">
        <f t="shared" si="11"/>
        <v>44502</v>
      </c>
      <c r="M113" s="11">
        <f t="shared" si="15"/>
        <v>0.99810526546863476</v>
      </c>
      <c r="N113" s="11">
        <f t="shared" si="16"/>
        <v>0.98997993333473389</v>
      </c>
      <c r="O113" s="11">
        <f t="shared" si="17"/>
        <v>1.0171920263482057</v>
      </c>
    </row>
    <row r="114" spans="2:15" ht="15" thickBot="1">
      <c r="B114" s="6">
        <v>44503</v>
      </c>
      <c r="C114" s="5">
        <v>7248.89</v>
      </c>
      <c r="D114">
        <v>1475.8398440000001</v>
      </c>
      <c r="E114">
        <v>6.9605649999999999</v>
      </c>
      <c r="G114" s="6">
        <f t="shared" si="10"/>
        <v>44503</v>
      </c>
      <c r="H114" s="8">
        <f t="shared" si="12"/>
        <v>-3.5629796517022538E-3</v>
      </c>
      <c r="I114" s="8">
        <f t="shared" si="13"/>
        <v>-4.0486099074688474E-3</v>
      </c>
      <c r="J114" s="8">
        <f t="shared" si="14"/>
        <v>-2.8168138371431604E-3</v>
      </c>
      <c r="L114" s="6">
        <f t="shared" si="11"/>
        <v>44503</v>
      </c>
      <c r="M114" s="11">
        <f t="shared" si="15"/>
        <v>0.99643702034829773</v>
      </c>
      <c r="N114" s="11">
        <f t="shared" si="16"/>
        <v>0.9959513900925312</v>
      </c>
      <c r="O114" s="11">
        <f t="shared" si="17"/>
        <v>0.99718318616285684</v>
      </c>
    </row>
    <row r="115" spans="2:15" ht="15" thickBot="1">
      <c r="B115" s="6">
        <v>44504</v>
      </c>
      <c r="C115" s="4">
        <v>7279.91</v>
      </c>
      <c r="D115">
        <v>1468.340698</v>
      </c>
      <c r="E115">
        <v>6.9409020000000003</v>
      </c>
      <c r="G115" s="6">
        <f t="shared" si="10"/>
        <v>44504</v>
      </c>
      <c r="H115" s="8">
        <f t="shared" si="12"/>
        <v>4.2792758615456334E-3</v>
      </c>
      <c r="I115" s="8">
        <f t="shared" si="13"/>
        <v>-5.0812735748311383E-3</v>
      </c>
      <c r="J115" s="8">
        <f t="shared" si="14"/>
        <v>-2.824914356808613E-3</v>
      </c>
      <c r="L115" s="6">
        <f t="shared" si="11"/>
        <v>44504</v>
      </c>
      <c r="M115" s="11">
        <f t="shared" si="15"/>
        <v>1.0042792758615455</v>
      </c>
      <c r="N115" s="11">
        <f t="shared" si="16"/>
        <v>0.99491872642516888</v>
      </c>
      <c r="O115" s="11">
        <f t="shared" si="17"/>
        <v>0.99717508564319135</v>
      </c>
    </row>
    <row r="116" spans="2:15" ht="15" thickBot="1">
      <c r="B116" s="6">
        <v>44505</v>
      </c>
      <c r="C116" s="4">
        <v>7303.96</v>
      </c>
      <c r="D116">
        <v>1475.339966</v>
      </c>
      <c r="E116">
        <v>6.7246129999999997</v>
      </c>
      <c r="G116" s="6">
        <f t="shared" si="10"/>
        <v>44505</v>
      </c>
      <c r="H116" s="8">
        <f t="shared" si="12"/>
        <v>3.3036122699319336E-3</v>
      </c>
      <c r="I116" s="8">
        <f t="shared" si="13"/>
        <v>4.7667874421335622E-3</v>
      </c>
      <c r="J116" s="8">
        <f t="shared" si="14"/>
        <v>-3.1161511861138597E-2</v>
      </c>
      <c r="L116" s="6">
        <f t="shared" si="11"/>
        <v>44505</v>
      </c>
      <c r="M116" s="11">
        <f t="shared" si="15"/>
        <v>1.0033036122699319</v>
      </c>
      <c r="N116" s="11">
        <f t="shared" si="16"/>
        <v>1.0047667874421335</v>
      </c>
      <c r="O116" s="11">
        <f t="shared" si="17"/>
        <v>0.96883848813886142</v>
      </c>
    </row>
    <row r="117" spans="2:15" ht="15" thickBot="1">
      <c r="B117" s="6">
        <v>44508</v>
      </c>
      <c r="C117" s="5">
        <v>7300.4</v>
      </c>
      <c r="D117">
        <v>1488.838501</v>
      </c>
      <c r="E117">
        <v>6.7147819999999996</v>
      </c>
      <c r="G117" s="6">
        <f t="shared" si="10"/>
        <v>44508</v>
      </c>
      <c r="H117" s="8">
        <f t="shared" si="12"/>
        <v>-4.874068313627676E-4</v>
      </c>
      <c r="I117" s="8">
        <f t="shared" si="13"/>
        <v>9.1494403399087123E-3</v>
      </c>
      <c r="J117" s="8">
        <f t="shared" si="14"/>
        <v>-1.4619428657084274E-3</v>
      </c>
      <c r="L117" s="6">
        <f t="shared" si="11"/>
        <v>44508</v>
      </c>
      <c r="M117" s="11">
        <f t="shared" si="15"/>
        <v>0.99951259316863728</v>
      </c>
      <c r="N117" s="11">
        <f t="shared" si="16"/>
        <v>1.0091494403399086</v>
      </c>
      <c r="O117" s="11">
        <f t="shared" si="17"/>
        <v>0.99853805713429156</v>
      </c>
    </row>
    <row r="118" spans="2:15" ht="15" thickBot="1">
      <c r="B118" s="6">
        <v>44509</v>
      </c>
      <c r="C118" s="5">
        <v>7274.04</v>
      </c>
      <c r="D118">
        <v>1479.8394780000001</v>
      </c>
      <c r="E118">
        <v>6.9212389999999999</v>
      </c>
      <c r="G118" s="6">
        <f t="shared" si="10"/>
        <v>44509</v>
      </c>
      <c r="H118" s="8">
        <f t="shared" si="12"/>
        <v>-3.6107610541887668E-3</v>
      </c>
      <c r="I118" s="8">
        <f t="shared" si="13"/>
        <v>-6.0443244811008903E-3</v>
      </c>
      <c r="J118" s="8">
        <f t="shared" si="14"/>
        <v>3.0746642258825431E-2</v>
      </c>
      <c r="L118" s="6">
        <f t="shared" si="11"/>
        <v>44509</v>
      </c>
      <c r="M118" s="11">
        <f t="shared" si="15"/>
        <v>0.99638923894581122</v>
      </c>
      <c r="N118" s="11">
        <f t="shared" si="16"/>
        <v>0.99395567551889907</v>
      </c>
      <c r="O118" s="11">
        <f t="shared" si="17"/>
        <v>1.0307466422588254</v>
      </c>
    </row>
    <row r="119" spans="2:15" ht="15" thickBot="1">
      <c r="B119" s="6">
        <v>44510</v>
      </c>
      <c r="C119" s="4">
        <v>7340.15</v>
      </c>
      <c r="D119">
        <v>1498.3374020000001</v>
      </c>
      <c r="E119">
        <v>6.832757</v>
      </c>
      <c r="G119" s="6">
        <f t="shared" si="10"/>
        <v>44510</v>
      </c>
      <c r="H119" s="8">
        <f t="shared" si="12"/>
        <v>9.0884845285425526E-3</v>
      </c>
      <c r="I119" s="8">
        <f t="shared" si="13"/>
        <v>1.2499953052340458E-2</v>
      </c>
      <c r="J119" s="8">
        <f t="shared" si="14"/>
        <v>-1.2784127235022508E-2</v>
      </c>
      <c r="L119" s="6">
        <f t="shared" si="11"/>
        <v>44510</v>
      </c>
      <c r="M119" s="11">
        <f t="shared" si="15"/>
        <v>1.0090884845285426</v>
      </c>
      <c r="N119" s="11">
        <f t="shared" si="16"/>
        <v>1.0124999530523404</v>
      </c>
      <c r="O119" s="11">
        <f t="shared" si="17"/>
        <v>0.98721587276497746</v>
      </c>
    </row>
    <row r="120" spans="2:15" ht="15" thickBot="1">
      <c r="B120" s="6">
        <v>44511</v>
      </c>
      <c r="C120" s="4">
        <v>7384.18</v>
      </c>
      <c r="D120">
        <v>1499.33728</v>
      </c>
      <c r="E120">
        <v>6.8032640000000004</v>
      </c>
      <c r="G120" s="6">
        <f t="shared" si="10"/>
        <v>44511</v>
      </c>
      <c r="H120" s="8">
        <f t="shared" si="12"/>
        <v>5.9985150167231813E-3</v>
      </c>
      <c r="I120" s="8">
        <f t="shared" si="13"/>
        <v>6.6732499546844602E-4</v>
      </c>
      <c r="J120" s="8">
        <f t="shared" si="14"/>
        <v>-4.3164128330627806E-3</v>
      </c>
      <c r="L120" s="6">
        <f t="shared" si="11"/>
        <v>44511</v>
      </c>
      <c r="M120" s="11">
        <f t="shared" si="15"/>
        <v>1.0059985150167232</v>
      </c>
      <c r="N120" s="11">
        <f t="shared" si="16"/>
        <v>1.0006673249954685</v>
      </c>
      <c r="O120" s="11">
        <f t="shared" si="17"/>
        <v>0.99568358716693717</v>
      </c>
    </row>
    <row r="121" spans="2:15" ht="15" thickBot="1">
      <c r="B121" s="6">
        <v>44512</v>
      </c>
      <c r="C121" s="5">
        <v>7347.91</v>
      </c>
      <c r="D121">
        <v>1508.8363039999999</v>
      </c>
      <c r="E121">
        <v>6.6656259999999996</v>
      </c>
      <c r="G121" s="6">
        <f t="shared" si="10"/>
        <v>44512</v>
      </c>
      <c r="H121" s="8">
        <f t="shared" si="12"/>
        <v>-4.9118520946131372E-3</v>
      </c>
      <c r="I121" s="8">
        <f t="shared" si="13"/>
        <v>6.3354817669843862E-3</v>
      </c>
      <c r="J121" s="8">
        <f t="shared" si="14"/>
        <v>-2.023117139067377E-2</v>
      </c>
      <c r="L121" s="6">
        <f t="shared" si="11"/>
        <v>44512</v>
      </c>
      <c r="M121" s="11">
        <f t="shared" si="15"/>
        <v>0.99508814790538691</v>
      </c>
      <c r="N121" s="11">
        <f t="shared" si="16"/>
        <v>1.0063354817669843</v>
      </c>
      <c r="O121" s="11">
        <f t="shared" si="17"/>
        <v>0.97976882860932624</v>
      </c>
    </row>
    <row r="122" spans="2:15" ht="15" thickBot="1">
      <c r="B122" s="6">
        <v>44515</v>
      </c>
      <c r="C122" s="4">
        <v>7351.86</v>
      </c>
      <c r="D122">
        <v>1503.8367920000001</v>
      </c>
      <c r="E122">
        <v>6.7737689999999997</v>
      </c>
      <c r="G122" s="6">
        <f t="shared" si="10"/>
        <v>44515</v>
      </c>
      <c r="H122" s="8">
        <f t="shared" si="12"/>
        <v>5.3756782540883305E-4</v>
      </c>
      <c r="I122" s="8">
        <f t="shared" si="13"/>
        <v>-3.3134886712003903E-3</v>
      </c>
      <c r="J122" s="8">
        <f t="shared" si="14"/>
        <v>1.6223982563678206E-2</v>
      </c>
      <c r="L122" s="6">
        <f t="shared" si="11"/>
        <v>44515</v>
      </c>
      <c r="M122" s="11">
        <f t="shared" si="15"/>
        <v>1.0005375678254089</v>
      </c>
      <c r="N122" s="11">
        <f t="shared" si="16"/>
        <v>0.9966865113287996</v>
      </c>
      <c r="O122" s="11">
        <f t="shared" si="17"/>
        <v>1.0162239825636783</v>
      </c>
    </row>
    <row r="123" spans="2:15" ht="15" thickBot="1">
      <c r="B123" s="6">
        <v>44516</v>
      </c>
      <c r="C123" s="5">
        <v>7326.97</v>
      </c>
      <c r="D123">
        <v>1492.338135</v>
      </c>
      <c r="E123">
        <v>6.7442760000000002</v>
      </c>
      <c r="G123" s="6">
        <f t="shared" si="10"/>
        <v>44516</v>
      </c>
      <c r="H123" s="8">
        <f t="shared" si="12"/>
        <v>-3.3855378094794267E-3</v>
      </c>
      <c r="I123" s="8">
        <f t="shared" si="13"/>
        <v>-7.6462133797828334E-3</v>
      </c>
      <c r="J123" s="8">
        <f t="shared" si="14"/>
        <v>-4.3540014429189347E-3</v>
      </c>
      <c r="L123" s="6">
        <f t="shared" si="11"/>
        <v>44516</v>
      </c>
      <c r="M123" s="11">
        <f t="shared" si="15"/>
        <v>0.99661446219052052</v>
      </c>
      <c r="N123" s="11">
        <f t="shared" si="16"/>
        <v>0.99235378662021712</v>
      </c>
      <c r="O123" s="11">
        <f t="shared" si="17"/>
        <v>0.99564599855708102</v>
      </c>
    </row>
    <row r="124" spans="2:15" ht="15" thickBot="1">
      <c r="B124" s="6">
        <v>44517</v>
      </c>
      <c r="C124" s="5">
        <v>7291.2</v>
      </c>
      <c r="D124">
        <v>1488.338501</v>
      </c>
      <c r="E124">
        <v>6.6852879999999999</v>
      </c>
      <c r="G124" s="6">
        <f t="shared" si="10"/>
        <v>44517</v>
      </c>
      <c r="H124" s="8">
        <f t="shared" si="12"/>
        <v>-4.8819634855882359E-3</v>
      </c>
      <c r="I124" s="8">
        <f t="shared" si="13"/>
        <v>-2.6801124397990506E-3</v>
      </c>
      <c r="J124" s="8">
        <f t="shared" si="14"/>
        <v>-8.7463798931123604E-3</v>
      </c>
      <c r="L124" s="6">
        <f t="shared" si="11"/>
        <v>44517</v>
      </c>
      <c r="M124" s="11">
        <f t="shared" si="15"/>
        <v>0.99511803651441177</v>
      </c>
      <c r="N124" s="11">
        <f t="shared" si="16"/>
        <v>0.99731988756020096</v>
      </c>
      <c r="O124" s="11">
        <f t="shared" si="17"/>
        <v>0.99125362010688767</v>
      </c>
    </row>
    <row r="125" spans="2:15" ht="15" thickBot="1">
      <c r="B125" s="6">
        <v>44518</v>
      </c>
      <c r="C125" s="5">
        <v>7255.96</v>
      </c>
      <c r="D125">
        <v>1467.840698</v>
      </c>
      <c r="E125">
        <v>6.7246129999999997</v>
      </c>
      <c r="G125" s="6">
        <f t="shared" si="10"/>
        <v>44518</v>
      </c>
      <c r="H125" s="8">
        <f t="shared" si="12"/>
        <v>-4.8332236120254253E-3</v>
      </c>
      <c r="I125" s="8">
        <f t="shared" si="13"/>
        <v>-1.3772272225859711E-2</v>
      </c>
      <c r="J125" s="8">
        <f t="shared" si="14"/>
        <v>5.8823195051581675E-3</v>
      </c>
      <c r="L125" s="6">
        <f t="shared" si="11"/>
        <v>44518</v>
      </c>
      <c r="M125" s="11">
        <f t="shared" si="15"/>
        <v>0.99516677638797457</v>
      </c>
      <c r="N125" s="11">
        <f t="shared" si="16"/>
        <v>0.98622772777414025</v>
      </c>
      <c r="O125" s="11">
        <f t="shared" si="17"/>
        <v>1.0058823195051583</v>
      </c>
    </row>
    <row r="126" spans="2:15" ht="15" thickBot="1">
      <c r="B126" s="6">
        <v>44519</v>
      </c>
      <c r="C126" s="5">
        <v>7223.57</v>
      </c>
      <c r="D126">
        <v>1450.8426509999999</v>
      </c>
      <c r="E126">
        <v>6.5869749999999998</v>
      </c>
      <c r="G126" s="6">
        <f t="shared" si="10"/>
        <v>44519</v>
      </c>
      <c r="H126" s="8">
        <f t="shared" si="12"/>
        <v>-4.4639165596282683E-3</v>
      </c>
      <c r="I126" s="8">
        <f t="shared" si="13"/>
        <v>-1.1580307742632193E-2</v>
      </c>
      <c r="J126" s="8">
        <f t="shared" si="14"/>
        <v>-2.0467794949687059E-2</v>
      </c>
      <c r="L126" s="6">
        <f t="shared" si="11"/>
        <v>44519</v>
      </c>
      <c r="M126" s="11">
        <f t="shared" si="15"/>
        <v>0.9955360834403717</v>
      </c>
      <c r="N126" s="11">
        <f t="shared" si="16"/>
        <v>0.98841969225736781</v>
      </c>
      <c r="O126" s="11">
        <f t="shared" si="17"/>
        <v>0.97953220505031291</v>
      </c>
    </row>
    <row r="127" spans="2:15" ht="15" thickBot="1">
      <c r="B127" s="6">
        <v>44522</v>
      </c>
      <c r="C127" s="4">
        <v>7255.46</v>
      </c>
      <c r="D127">
        <v>1435.8442379999999</v>
      </c>
      <c r="E127">
        <v>6.6262999999999996</v>
      </c>
      <c r="G127" s="6">
        <f t="shared" si="10"/>
        <v>44522</v>
      </c>
      <c r="H127" s="8">
        <f t="shared" si="12"/>
        <v>4.4147146078739917E-3</v>
      </c>
      <c r="I127" s="8">
        <f t="shared" si="13"/>
        <v>-1.0337725451938088E-2</v>
      </c>
      <c r="J127" s="8">
        <f t="shared" si="14"/>
        <v>5.9701152653531906E-3</v>
      </c>
      <c r="L127" s="6">
        <f t="shared" si="11"/>
        <v>44522</v>
      </c>
      <c r="M127" s="11">
        <f t="shared" si="15"/>
        <v>1.0044147146078739</v>
      </c>
      <c r="N127" s="11">
        <f t="shared" si="16"/>
        <v>0.98966227454806188</v>
      </c>
      <c r="O127" s="11">
        <f t="shared" si="17"/>
        <v>1.0059701152653533</v>
      </c>
    </row>
    <row r="128" spans="2:15" ht="15" thickBot="1">
      <c r="B128" s="6">
        <v>44523</v>
      </c>
      <c r="C128" s="4">
        <v>7266.69</v>
      </c>
      <c r="D128">
        <v>1434.8443600000001</v>
      </c>
      <c r="E128">
        <v>6.4886619999999997</v>
      </c>
      <c r="G128" s="6">
        <f t="shared" si="10"/>
        <v>44523</v>
      </c>
      <c r="H128" s="8">
        <f t="shared" si="12"/>
        <v>1.5477998638266303E-3</v>
      </c>
      <c r="I128" s="8">
        <f t="shared" si="13"/>
        <v>-6.9636940660958613E-4</v>
      </c>
      <c r="J128" s="8">
        <f t="shared" si="14"/>
        <v>-2.0771471258470026E-2</v>
      </c>
      <c r="L128" s="6">
        <f t="shared" si="11"/>
        <v>44523</v>
      </c>
      <c r="M128" s="11">
        <f t="shared" si="15"/>
        <v>1.0015477998638267</v>
      </c>
      <c r="N128" s="11">
        <f t="shared" si="16"/>
        <v>0.99930363059339045</v>
      </c>
      <c r="O128" s="11">
        <f t="shared" si="17"/>
        <v>0.97922852874152999</v>
      </c>
    </row>
    <row r="129" spans="2:15" ht="15" thickBot="1">
      <c r="B129" s="6">
        <v>44524</v>
      </c>
      <c r="C129" s="4">
        <v>7286.32</v>
      </c>
      <c r="D129">
        <v>1430.8447269999999</v>
      </c>
      <c r="E129">
        <v>6.6262999999999996</v>
      </c>
      <c r="G129" s="6">
        <f t="shared" si="10"/>
        <v>44524</v>
      </c>
      <c r="H129" s="8">
        <f t="shared" si="12"/>
        <v>2.7013674726732682E-3</v>
      </c>
      <c r="I129" s="8">
        <f t="shared" si="13"/>
        <v>-2.7875030292485036E-3</v>
      </c>
      <c r="J129" s="8">
        <f t="shared" si="14"/>
        <v>2.1212077312703286E-2</v>
      </c>
      <c r="L129" s="6">
        <f t="shared" si="11"/>
        <v>44524</v>
      </c>
      <c r="M129" s="11">
        <f t="shared" si="15"/>
        <v>1.0027013674726732</v>
      </c>
      <c r="N129" s="11">
        <f t="shared" si="16"/>
        <v>0.99721249697075154</v>
      </c>
      <c r="O129" s="11">
        <f t="shared" si="17"/>
        <v>1.0212120773127034</v>
      </c>
    </row>
    <row r="130" spans="2:15" ht="15" thickBot="1">
      <c r="B130" s="6">
        <v>44525</v>
      </c>
      <c r="C130" s="4">
        <v>7310.37</v>
      </c>
      <c r="D130">
        <v>1419.3460689999999</v>
      </c>
      <c r="E130">
        <v>6.7737689999999997</v>
      </c>
      <c r="G130" s="6">
        <f t="shared" si="10"/>
        <v>44525</v>
      </c>
      <c r="H130" s="8">
        <f t="shared" si="12"/>
        <v>3.3007059805224286E-3</v>
      </c>
      <c r="I130" s="8">
        <f t="shared" si="13"/>
        <v>-8.0362724081940017E-3</v>
      </c>
      <c r="J130" s="8">
        <f t="shared" si="14"/>
        <v>2.2255104658708492E-2</v>
      </c>
      <c r="L130" s="6">
        <f t="shared" si="11"/>
        <v>44525</v>
      </c>
      <c r="M130" s="11">
        <f t="shared" si="15"/>
        <v>1.0033007059805223</v>
      </c>
      <c r="N130" s="11">
        <f t="shared" si="16"/>
        <v>0.99196372759180595</v>
      </c>
      <c r="O130" s="11">
        <f t="shared" si="17"/>
        <v>1.0222551046587085</v>
      </c>
    </row>
    <row r="131" spans="2:15" ht="15" thickBot="1">
      <c r="B131" s="6">
        <v>44526</v>
      </c>
      <c r="C131" s="5">
        <v>7044.03</v>
      </c>
      <c r="D131">
        <v>1303.358643</v>
      </c>
      <c r="E131">
        <v>6.7049510000000003</v>
      </c>
      <c r="G131" s="6">
        <f t="shared" si="10"/>
        <v>44526</v>
      </c>
      <c r="H131" s="8">
        <f t="shared" si="12"/>
        <v>-3.6433176432930231E-2</v>
      </c>
      <c r="I131" s="8">
        <f t="shared" si="13"/>
        <v>-8.1718918686067052E-2</v>
      </c>
      <c r="J131" s="8">
        <f t="shared" si="14"/>
        <v>-1.015948432844394E-2</v>
      </c>
      <c r="L131" s="6">
        <f t="shared" si="11"/>
        <v>44526</v>
      </c>
      <c r="M131" s="11">
        <f t="shared" si="15"/>
        <v>0.9635668235670698</v>
      </c>
      <c r="N131" s="11">
        <f t="shared" si="16"/>
        <v>0.91828108131393293</v>
      </c>
      <c r="O131" s="11">
        <f t="shared" si="17"/>
        <v>0.98984051567155606</v>
      </c>
    </row>
    <row r="132" spans="2:15" ht="15" thickBot="1">
      <c r="B132" s="6">
        <v>44529</v>
      </c>
      <c r="C132" s="4">
        <v>7109.95</v>
      </c>
      <c r="D132">
        <v>1294.3596190000001</v>
      </c>
      <c r="E132">
        <v>6.3805170000000002</v>
      </c>
      <c r="G132" s="6">
        <f t="shared" ref="G132:G194" si="18">B132</f>
        <v>44529</v>
      </c>
      <c r="H132" s="8">
        <f t="shared" si="12"/>
        <v>9.35827928046872E-3</v>
      </c>
      <c r="I132" s="8">
        <f t="shared" si="13"/>
        <v>-6.9044879153802967E-3</v>
      </c>
      <c r="J132" s="8">
        <f t="shared" si="14"/>
        <v>-4.8387229078929894E-2</v>
      </c>
      <c r="L132" s="6">
        <f t="shared" ref="L132:L194" si="19">G132</f>
        <v>44529</v>
      </c>
      <c r="M132" s="11">
        <f t="shared" si="15"/>
        <v>1.0093582792804687</v>
      </c>
      <c r="N132" s="11">
        <f t="shared" si="16"/>
        <v>0.99309551208461966</v>
      </c>
      <c r="O132" s="11">
        <f t="shared" si="17"/>
        <v>0.95161277092107011</v>
      </c>
    </row>
    <row r="133" spans="2:15" ht="15" thickBot="1">
      <c r="B133" s="6">
        <v>44530</v>
      </c>
      <c r="C133" s="5">
        <v>7059.45</v>
      </c>
      <c r="D133">
        <v>1275.861572</v>
      </c>
      <c r="E133">
        <v>6.2822040000000001</v>
      </c>
      <c r="G133" s="6">
        <f t="shared" si="18"/>
        <v>44530</v>
      </c>
      <c r="H133" s="8">
        <f t="shared" si="12"/>
        <v>-7.1027222413659729E-3</v>
      </c>
      <c r="I133" s="8">
        <f t="shared" si="13"/>
        <v>-1.4291273250853819E-2</v>
      </c>
      <c r="J133" s="8">
        <f t="shared" si="14"/>
        <v>-1.5408312523891103E-2</v>
      </c>
      <c r="L133" s="6">
        <f t="shared" si="19"/>
        <v>44530</v>
      </c>
      <c r="M133" s="11">
        <f t="shared" si="15"/>
        <v>0.99289727775863401</v>
      </c>
      <c r="N133" s="11">
        <f t="shared" si="16"/>
        <v>0.98570872674914622</v>
      </c>
      <c r="O133" s="11">
        <f t="shared" si="17"/>
        <v>0.98459168747610892</v>
      </c>
    </row>
    <row r="134" spans="2:15" ht="15" thickBot="1">
      <c r="B134" s="6">
        <v>44531</v>
      </c>
      <c r="C134" s="4">
        <v>7168.68</v>
      </c>
      <c r="D134">
        <v>1313.857422</v>
      </c>
      <c r="E134">
        <v>6.272373</v>
      </c>
      <c r="G134" s="6">
        <f t="shared" si="18"/>
        <v>44531</v>
      </c>
      <c r="H134" s="8">
        <f t="shared" ref="H134:H194" si="20">(C134-C133)/C133</f>
        <v>1.5472876782185648E-2</v>
      </c>
      <c r="I134" s="8">
        <f t="shared" ref="I134:I194" si="21">(D134-D133)/D133</f>
        <v>2.9780542681004909E-2</v>
      </c>
      <c r="J134" s="8">
        <f t="shared" ref="J134:J194" si="22">(E134-E133)/E133</f>
        <v>-1.5648966509206235E-3</v>
      </c>
      <c r="L134" s="6">
        <f t="shared" si="19"/>
        <v>44531</v>
      </c>
      <c r="M134" s="11">
        <f t="shared" ref="M134:M194" si="23">1+H134</f>
        <v>1.0154728767821857</v>
      </c>
      <c r="N134" s="11">
        <f t="shared" ref="N134:N194" si="24">1+I134</f>
        <v>1.0297805426810049</v>
      </c>
      <c r="O134" s="11">
        <f t="shared" ref="O134:O194" si="25">1+J134</f>
        <v>0.99843510334907937</v>
      </c>
    </row>
    <row r="135" spans="2:15" ht="15" thickBot="1">
      <c r="B135" s="6">
        <v>44532</v>
      </c>
      <c r="C135" s="5">
        <v>7129.21</v>
      </c>
      <c r="D135">
        <v>1270.362183</v>
      </c>
      <c r="E135">
        <v>6.2133859999999999</v>
      </c>
      <c r="G135" s="6">
        <f t="shared" si="18"/>
        <v>44532</v>
      </c>
      <c r="H135" s="8">
        <f t="shared" si="20"/>
        <v>-5.5058950880776175E-3</v>
      </c>
      <c r="I135" s="8">
        <f t="shared" si="21"/>
        <v>-3.3104991661720873E-2</v>
      </c>
      <c r="J135" s="8">
        <f t="shared" si="22"/>
        <v>-9.4042557736920499E-3</v>
      </c>
      <c r="L135" s="6">
        <f t="shared" si="19"/>
        <v>44532</v>
      </c>
      <c r="M135" s="11">
        <f t="shared" si="23"/>
        <v>0.99449410491192236</v>
      </c>
      <c r="N135" s="11">
        <f t="shared" si="24"/>
        <v>0.96689500833827913</v>
      </c>
      <c r="O135" s="11">
        <f t="shared" si="25"/>
        <v>0.99059574422630792</v>
      </c>
    </row>
    <row r="136" spans="2:15" ht="15" thickBot="1">
      <c r="B136" s="6">
        <v>44533</v>
      </c>
      <c r="C136" s="5">
        <v>7122.32</v>
      </c>
      <c r="D136">
        <v>1280.8610839999999</v>
      </c>
      <c r="E136">
        <v>6.1543970000000003</v>
      </c>
      <c r="G136" s="6">
        <f t="shared" si="18"/>
        <v>44533</v>
      </c>
      <c r="H136" s="8">
        <f t="shared" si="20"/>
        <v>-9.664464926689391E-4</v>
      </c>
      <c r="I136" s="8">
        <f t="shared" si="21"/>
        <v>8.264494283989508E-3</v>
      </c>
      <c r="J136" s="8">
        <f t="shared" si="22"/>
        <v>-9.493857294557189E-3</v>
      </c>
      <c r="L136" s="6">
        <f t="shared" si="19"/>
        <v>44533</v>
      </c>
      <c r="M136" s="11">
        <f t="shared" si="23"/>
        <v>0.99903355350733103</v>
      </c>
      <c r="N136" s="11">
        <f t="shared" si="24"/>
        <v>1.0082644942839896</v>
      </c>
      <c r="O136" s="11">
        <f t="shared" si="25"/>
        <v>0.99050614270544279</v>
      </c>
    </row>
    <row r="137" spans="2:15" ht="15" thickBot="1">
      <c r="B137" s="6">
        <v>44536</v>
      </c>
      <c r="C137" s="4">
        <v>7232.28</v>
      </c>
      <c r="D137">
        <v>1306.3582759999999</v>
      </c>
      <c r="E137">
        <v>6.2527109999999997</v>
      </c>
      <c r="G137" s="6">
        <f t="shared" si="18"/>
        <v>44536</v>
      </c>
      <c r="H137" s="8">
        <f t="shared" si="20"/>
        <v>1.5438789607880584E-2</v>
      </c>
      <c r="I137" s="8">
        <f t="shared" si="21"/>
        <v>1.9906289853365584E-2</v>
      </c>
      <c r="J137" s="8">
        <f t="shared" si="22"/>
        <v>1.5974595074058327E-2</v>
      </c>
      <c r="L137" s="6">
        <f t="shared" si="19"/>
        <v>44536</v>
      </c>
      <c r="M137" s="11">
        <f t="shared" si="23"/>
        <v>1.0154387896078805</v>
      </c>
      <c r="N137" s="11">
        <f t="shared" si="24"/>
        <v>1.0199062898533655</v>
      </c>
      <c r="O137" s="11">
        <f t="shared" si="25"/>
        <v>1.0159745950740584</v>
      </c>
    </row>
    <row r="138" spans="2:15" ht="15" thickBot="1">
      <c r="B138" s="6">
        <v>44537</v>
      </c>
      <c r="C138" s="4">
        <v>7339.9</v>
      </c>
      <c r="D138">
        <v>1319.856812</v>
      </c>
      <c r="E138">
        <v>6.3411920000000004</v>
      </c>
      <c r="G138" s="6">
        <f t="shared" si="18"/>
        <v>44537</v>
      </c>
      <c r="H138" s="8">
        <f t="shared" si="20"/>
        <v>1.4880507944935745E-2</v>
      </c>
      <c r="I138" s="8">
        <f t="shared" si="21"/>
        <v>1.0332950958393943E-2</v>
      </c>
      <c r="J138" s="8">
        <f t="shared" si="22"/>
        <v>1.4150821939475646E-2</v>
      </c>
      <c r="L138" s="6">
        <f t="shared" si="19"/>
        <v>44537</v>
      </c>
      <c r="M138" s="11">
        <f t="shared" si="23"/>
        <v>1.0148805079449357</v>
      </c>
      <c r="N138" s="11">
        <f t="shared" si="24"/>
        <v>1.010332950958394</v>
      </c>
      <c r="O138" s="11">
        <f t="shared" si="25"/>
        <v>1.0141508219394757</v>
      </c>
    </row>
    <row r="139" spans="2:15" ht="15" thickBot="1">
      <c r="B139" s="6">
        <v>44538</v>
      </c>
      <c r="C139" s="5">
        <v>7337.35</v>
      </c>
      <c r="D139">
        <v>1328.3558350000001</v>
      </c>
      <c r="E139">
        <v>6.4689990000000002</v>
      </c>
      <c r="G139" s="6">
        <f t="shared" si="18"/>
        <v>44538</v>
      </c>
      <c r="H139" s="8">
        <f t="shared" si="20"/>
        <v>-3.4741617733201715E-4</v>
      </c>
      <c r="I139" s="8">
        <f t="shared" si="21"/>
        <v>6.4393523014980502E-3</v>
      </c>
      <c r="J139" s="8">
        <f t="shared" si="22"/>
        <v>2.0155043405088471E-2</v>
      </c>
      <c r="L139" s="6">
        <f t="shared" si="19"/>
        <v>44538</v>
      </c>
      <c r="M139" s="11">
        <f t="shared" si="23"/>
        <v>0.99965258382266797</v>
      </c>
      <c r="N139" s="11">
        <f t="shared" si="24"/>
        <v>1.0064393523014981</v>
      </c>
      <c r="O139" s="11">
        <f t="shared" si="25"/>
        <v>1.0201550434050886</v>
      </c>
    </row>
    <row r="140" spans="2:15" ht="15" thickBot="1">
      <c r="B140" s="6">
        <v>44539</v>
      </c>
      <c r="C140" s="5">
        <v>7321.26</v>
      </c>
      <c r="D140">
        <v>1314.8572999999999</v>
      </c>
      <c r="E140">
        <v>6.6164690000000004</v>
      </c>
      <c r="G140" s="6">
        <f t="shared" si="18"/>
        <v>44539</v>
      </c>
      <c r="H140" s="8">
        <f t="shared" si="20"/>
        <v>-2.1928898035394446E-3</v>
      </c>
      <c r="I140" s="8">
        <f t="shared" si="21"/>
        <v>-1.0161836643718416E-2</v>
      </c>
      <c r="J140" s="8">
        <f t="shared" si="22"/>
        <v>2.2796417189120018E-2</v>
      </c>
      <c r="L140" s="6">
        <f t="shared" si="19"/>
        <v>44539</v>
      </c>
      <c r="M140" s="11">
        <f t="shared" si="23"/>
        <v>0.99780711019646051</v>
      </c>
      <c r="N140" s="11">
        <f t="shared" si="24"/>
        <v>0.98983816335628161</v>
      </c>
      <c r="O140" s="11">
        <f t="shared" si="25"/>
        <v>1.02279641718912</v>
      </c>
    </row>
    <row r="141" spans="2:15" ht="15" thickBot="1">
      <c r="B141" s="6">
        <v>44540</v>
      </c>
      <c r="C141" s="5">
        <v>7291.78</v>
      </c>
      <c r="D141">
        <v>1297.8592530000001</v>
      </c>
      <c r="E141">
        <v>6.508324</v>
      </c>
      <c r="G141" s="6">
        <f t="shared" si="18"/>
        <v>44540</v>
      </c>
      <c r="H141" s="8">
        <f t="shared" si="20"/>
        <v>-4.0266292960501977E-3</v>
      </c>
      <c r="I141" s="8">
        <f t="shared" si="21"/>
        <v>-1.292767435675325E-2</v>
      </c>
      <c r="J141" s="8">
        <f t="shared" si="22"/>
        <v>-1.6344820779784559E-2</v>
      </c>
      <c r="L141" s="6">
        <f t="shared" si="19"/>
        <v>44540</v>
      </c>
      <c r="M141" s="11">
        <f t="shared" si="23"/>
        <v>0.99597337070394976</v>
      </c>
      <c r="N141" s="11">
        <f t="shared" si="24"/>
        <v>0.98707232564324676</v>
      </c>
      <c r="O141" s="11">
        <f t="shared" si="25"/>
        <v>0.98365517922021539</v>
      </c>
    </row>
    <row r="142" spans="2:15" ht="15" thickBot="1">
      <c r="B142" s="6">
        <v>44543</v>
      </c>
      <c r="C142" s="5">
        <v>7231.44</v>
      </c>
      <c r="D142">
        <v>1273.8618160000001</v>
      </c>
      <c r="E142">
        <v>6.3706860000000001</v>
      </c>
      <c r="G142" s="6">
        <f t="shared" si="18"/>
        <v>44543</v>
      </c>
      <c r="H142" s="8">
        <f t="shared" si="20"/>
        <v>-8.2750713817476874E-3</v>
      </c>
      <c r="I142" s="8">
        <f t="shared" si="21"/>
        <v>-1.8490014956960815E-2</v>
      </c>
      <c r="J142" s="8">
        <f t="shared" si="22"/>
        <v>-2.1147994475997189E-2</v>
      </c>
      <c r="L142" s="6">
        <f t="shared" si="19"/>
        <v>44543</v>
      </c>
      <c r="M142" s="11">
        <f t="shared" si="23"/>
        <v>0.99172492861825234</v>
      </c>
      <c r="N142" s="11">
        <f t="shared" si="24"/>
        <v>0.98150998504303921</v>
      </c>
      <c r="O142" s="11">
        <f t="shared" si="25"/>
        <v>0.97885200552400287</v>
      </c>
    </row>
    <row r="143" spans="2:15" ht="15" thickBot="1">
      <c r="B143" s="6">
        <v>44544</v>
      </c>
      <c r="C143" s="5">
        <v>7218.64</v>
      </c>
      <c r="D143">
        <v>1277.3614500000001</v>
      </c>
      <c r="E143">
        <v>6.4886619999999997</v>
      </c>
      <c r="G143" s="6">
        <f t="shared" si="18"/>
        <v>44544</v>
      </c>
      <c r="H143" s="8">
        <f t="shared" si="20"/>
        <v>-1.770048565707421E-3</v>
      </c>
      <c r="I143" s="8">
        <f t="shared" si="21"/>
        <v>2.7472634441536746E-3</v>
      </c>
      <c r="J143" s="8">
        <f t="shared" si="22"/>
        <v>1.8518570841507435E-2</v>
      </c>
      <c r="L143" s="6">
        <f t="shared" si="19"/>
        <v>44544</v>
      </c>
      <c r="M143" s="11">
        <f t="shared" si="23"/>
        <v>0.99822995143429261</v>
      </c>
      <c r="N143" s="11">
        <f t="shared" si="24"/>
        <v>1.0027472634441537</v>
      </c>
      <c r="O143" s="11">
        <f t="shared" si="25"/>
        <v>1.0185185708415074</v>
      </c>
    </row>
    <row r="144" spans="2:15" ht="15" thickBot="1">
      <c r="B144" s="6">
        <v>44545</v>
      </c>
      <c r="C144" s="5">
        <v>7170.75</v>
      </c>
      <c r="D144">
        <v>1264.862793</v>
      </c>
      <c r="E144">
        <v>6.4198430000000002</v>
      </c>
      <c r="G144" s="6">
        <f t="shared" si="18"/>
        <v>44545</v>
      </c>
      <c r="H144" s="8">
        <f t="shared" si="20"/>
        <v>-6.63421364689198E-3</v>
      </c>
      <c r="I144" s="8">
        <f t="shared" si="21"/>
        <v>-9.7847457350463268E-3</v>
      </c>
      <c r="J144" s="8">
        <f t="shared" si="22"/>
        <v>-1.0606038656351575E-2</v>
      </c>
      <c r="L144" s="6">
        <f t="shared" si="19"/>
        <v>44545</v>
      </c>
      <c r="M144" s="11">
        <f t="shared" si="23"/>
        <v>0.99336578635310802</v>
      </c>
      <c r="N144" s="11">
        <f t="shared" si="24"/>
        <v>0.99021525426495371</v>
      </c>
      <c r="O144" s="11">
        <f t="shared" si="25"/>
        <v>0.98939396134364843</v>
      </c>
    </row>
    <row r="145" spans="2:15" ht="15" thickBot="1">
      <c r="B145" s="6">
        <v>44546</v>
      </c>
      <c r="C145" s="4">
        <v>7260.61</v>
      </c>
      <c r="D145">
        <v>1273.3618160000001</v>
      </c>
      <c r="E145">
        <v>6.3706860000000001</v>
      </c>
      <c r="G145" s="6">
        <f t="shared" si="18"/>
        <v>44546</v>
      </c>
      <c r="H145" s="8">
        <f t="shared" si="20"/>
        <v>1.2531464630617392E-2</v>
      </c>
      <c r="I145" s="8">
        <f t="shared" si="21"/>
        <v>6.7193240618945767E-3</v>
      </c>
      <c r="J145" s="8">
        <f t="shared" si="22"/>
        <v>-7.6570408341761808E-3</v>
      </c>
      <c r="L145" s="6">
        <f t="shared" si="19"/>
        <v>44546</v>
      </c>
      <c r="M145" s="11">
        <f t="shared" si="23"/>
        <v>1.0125314646306174</v>
      </c>
      <c r="N145" s="11">
        <f t="shared" si="24"/>
        <v>1.0067193240618946</v>
      </c>
      <c r="O145" s="11">
        <f t="shared" si="25"/>
        <v>0.99234295916582382</v>
      </c>
    </row>
    <row r="146" spans="2:15" ht="15" thickBot="1">
      <c r="B146" s="6">
        <v>44547</v>
      </c>
      <c r="C146" s="4">
        <v>7269.92</v>
      </c>
      <c r="D146">
        <v>1274.8616939999999</v>
      </c>
      <c r="E146">
        <v>6.272373</v>
      </c>
      <c r="G146" s="6">
        <f t="shared" si="18"/>
        <v>44547</v>
      </c>
      <c r="H146" s="8">
        <f t="shared" si="20"/>
        <v>1.2822614077881061E-3</v>
      </c>
      <c r="I146" s="8">
        <f t="shared" si="21"/>
        <v>1.177888311989287E-3</v>
      </c>
      <c r="J146" s="8">
        <f t="shared" si="22"/>
        <v>-1.5432090044933951E-2</v>
      </c>
      <c r="L146" s="6">
        <f t="shared" si="19"/>
        <v>44547</v>
      </c>
      <c r="M146" s="11">
        <f t="shared" si="23"/>
        <v>1.0012822614077881</v>
      </c>
      <c r="N146" s="11">
        <f t="shared" si="24"/>
        <v>1.0011778883119893</v>
      </c>
      <c r="O146" s="11">
        <f t="shared" si="25"/>
        <v>0.98456790995506605</v>
      </c>
    </row>
    <row r="147" spans="2:15" ht="15" thickBot="1">
      <c r="B147" s="6">
        <v>44550</v>
      </c>
      <c r="C147" s="5">
        <v>7198.03</v>
      </c>
      <c r="D147">
        <v>1216.8679199999999</v>
      </c>
      <c r="E147">
        <v>6.3116979999999998</v>
      </c>
      <c r="G147" s="6">
        <f t="shared" si="18"/>
        <v>44550</v>
      </c>
      <c r="H147" s="8">
        <f t="shared" si="20"/>
        <v>-9.8886920351256031E-3</v>
      </c>
      <c r="I147" s="8">
        <f t="shared" si="21"/>
        <v>-4.5490247509154536E-2</v>
      </c>
      <c r="J147" s="8">
        <f t="shared" si="22"/>
        <v>6.2695569922260417E-3</v>
      </c>
      <c r="L147" s="6">
        <f t="shared" si="19"/>
        <v>44550</v>
      </c>
      <c r="M147" s="11">
        <f t="shared" si="23"/>
        <v>0.99011130796487434</v>
      </c>
      <c r="N147" s="11">
        <f t="shared" si="24"/>
        <v>0.95450975249084546</v>
      </c>
      <c r="O147" s="11">
        <f t="shared" si="25"/>
        <v>1.006269556992226</v>
      </c>
    </row>
    <row r="148" spans="2:15" ht="15" thickBot="1">
      <c r="B148" s="6">
        <v>44551</v>
      </c>
      <c r="C148" s="4">
        <v>7297.41</v>
      </c>
      <c r="D148">
        <v>1252.864014</v>
      </c>
      <c r="E148">
        <v>6.0069280000000003</v>
      </c>
      <c r="G148" s="6">
        <f t="shared" si="18"/>
        <v>44551</v>
      </c>
      <c r="H148" s="8">
        <f t="shared" si="20"/>
        <v>1.3806555404742703E-2</v>
      </c>
      <c r="I148" s="8">
        <f t="shared" si="21"/>
        <v>2.9580937592635432E-2</v>
      </c>
      <c r="J148" s="8">
        <f t="shared" si="22"/>
        <v>-4.8286530819440274E-2</v>
      </c>
      <c r="L148" s="6">
        <f t="shared" si="19"/>
        <v>44551</v>
      </c>
      <c r="M148" s="11">
        <f t="shared" si="23"/>
        <v>1.0138065554047426</v>
      </c>
      <c r="N148" s="11">
        <f t="shared" si="24"/>
        <v>1.0295809375926355</v>
      </c>
      <c r="O148" s="11">
        <f t="shared" si="25"/>
        <v>0.95171346918055977</v>
      </c>
    </row>
    <row r="149" spans="2:15" ht="15" thickBot="1">
      <c r="B149" s="6">
        <v>44552</v>
      </c>
      <c r="C149" s="4">
        <v>7341.66</v>
      </c>
      <c r="D149">
        <v>1262.3630370000001</v>
      </c>
      <c r="E149">
        <v>6.0560840000000002</v>
      </c>
      <c r="G149" s="6">
        <f t="shared" si="18"/>
        <v>44552</v>
      </c>
      <c r="H149" s="8">
        <f t="shared" si="20"/>
        <v>6.0637952369402299E-3</v>
      </c>
      <c r="I149" s="8">
        <f t="shared" si="21"/>
        <v>7.5818467877233481E-3</v>
      </c>
      <c r="J149" s="8">
        <f t="shared" si="22"/>
        <v>8.1832177778724795E-3</v>
      </c>
      <c r="L149" s="6">
        <f t="shared" si="19"/>
        <v>44552</v>
      </c>
      <c r="M149" s="11">
        <f t="shared" si="23"/>
        <v>1.0060637952369402</v>
      </c>
      <c r="N149" s="11">
        <f t="shared" si="24"/>
        <v>1.0075818467877233</v>
      </c>
      <c r="O149" s="11">
        <f t="shared" si="25"/>
        <v>1.0081832177778725</v>
      </c>
    </row>
    <row r="150" spans="2:15" ht="15" thickBot="1">
      <c r="B150" s="6">
        <v>44553</v>
      </c>
      <c r="C150" s="4">
        <v>7373.34</v>
      </c>
      <c r="D150">
        <v>1274.8616939999999</v>
      </c>
      <c r="E150">
        <v>6.1445660000000002</v>
      </c>
      <c r="G150" s="6">
        <f t="shared" si="18"/>
        <v>44553</v>
      </c>
      <c r="H150" s="8">
        <f t="shared" si="20"/>
        <v>4.3151003996371789E-3</v>
      </c>
      <c r="I150" s="8">
        <f t="shared" si="21"/>
        <v>9.9010004520592321E-3</v>
      </c>
      <c r="J150" s="8">
        <f t="shared" si="22"/>
        <v>1.461043142730516E-2</v>
      </c>
      <c r="L150" s="6">
        <f t="shared" si="19"/>
        <v>44553</v>
      </c>
      <c r="M150" s="11">
        <f t="shared" si="23"/>
        <v>1.0043151003996371</v>
      </c>
      <c r="N150" s="11">
        <f t="shared" si="24"/>
        <v>1.0099010004520592</v>
      </c>
      <c r="O150" s="11">
        <f t="shared" si="25"/>
        <v>1.0146104314273052</v>
      </c>
    </row>
    <row r="151" spans="2:15" ht="15" thickBot="1">
      <c r="B151" s="6">
        <v>44554</v>
      </c>
      <c r="C151" s="5">
        <v>7372.1</v>
      </c>
      <c r="D151">
        <v>1274.8616939999999</v>
      </c>
      <c r="E151">
        <v>6.1543970000000003</v>
      </c>
      <c r="G151" s="6">
        <f t="shared" si="18"/>
        <v>44554</v>
      </c>
      <c r="H151" s="8">
        <f t="shared" si="20"/>
        <v>-1.6817344649775837E-4</v>
      </c>
      <c r="I151" s="8">
        <f t="shared" si="21"/>
        <v>0</v>
      </c>
      <c r="J151" s="8">
        <f t="shared" si="22"/>
        <v>1.5999502649983977E-3</v>
      </c>
      <c r="L151" s="6">
        <f t="shared" si="19"/>
        <v>44554</v>
      </c>
      <c r="M151" s="11">
        <f t="shared" si="23"/>
        <v>0.99983182655350222</v>
      </c>
      <c r="N151" s="11">
        <f t="shared" si="24"/>
        <v>1</v>
      </c>
      <c r="O151" s="11">
        <f t="shared" si="25"/>
        <v>1.0015999502649984</v>
      </c>
    </row>
    <row r="152" spans="2:15" ht="15" thickBot="1">
      <c r="B152" s="6">
        <v>44559</v>
      </c>
      <c r="C152" s="4">
        <v>7420.69</v>
      </c>
      <c r="D152">
        <v>1279.8610839999999</v>
      </c>
      <c r="E152">
        <v>6.2920360000000004</v>
      </c>
      <c r="G152" s="6">
        <f t="shared" si="18"/>
        <v>44559</v>
      </c>
      <c r="H152" s="8">
        <f t="shared" si="20"/>
        <v>6.5910663176027501E-3</v>
      </c>
      <c r="I152" s="8">
        <f t="shared" si="21"/>
        <v>3.921515583634713E-3</v>
      </c>
      <c r="J152" s="8">
        <f t="shared" si="22"/>
        <v>2.2364335612408505E-2</v>
      </c>
      <c r="L152" s="6">
        <f t="shared" si="19"/>
        <v>44559</v>
      </c>
      <c r="M152" s="11">
        <f t="shared" si="23"/>
        <v>1.0065910663176028</v>
      </c>
      <c r="N152" s="11">
        <f t="shared" si="24"/>
        <v>1.0039215155836347</v>
      </c>
      <c r="O152" s="11">
        <f t="shared" si="25"/>
        <v>1.0223643356124086</v>
      </c>
    </row>
    <row r="153" spans="2:15" ht="15" thickBot="1">
      <c r="B153" s="6">
        <v>44560</v>
      </c>
      <c r="C153" s="5">
        <v>7403.01</v>
      </c>
      <c r="D153">
        <v>1274.8616939999999</v>
      </c>
      <c r="E153">
        <v>6.3116979999999998</v>
      </c>
      <c r="G153" s="6">
        <f t="shared" si="18"/>
        <v>44560</v>
      </c>
      <c r="H153" s="8">
        <f t="shared" si="20"/>
        <v>-2.382527770328552E-3</v>
      </c>
      <c r="I153" s="8">
        <f t="shared" si="21"/>
        <v>-3.906197369776382E-3</v>
      </c>
      <c r="J153" s="8">
        <f t="shared" si="22"/>
        <v>3.1249026547208888E-3</v>
      </c>
      <c r="L153" s="6">
        <f t="shared" si="19"/>
        <v>44560</v>
      </c>
      <c r="M153" s="11">
        <f t="shared" si="23"/>
        <v>0.99761747222967145</v>
      </c>
      <c r="N153" s="11">
        <f t="shared" si="24"/>
        <v>0.99609380263022362</v>
      </c>
      <c r="O153" s="11">
        <f t="shared" si="25"/>
        <v>1.0031249026547209</v>
      </c>
    </row>
    <row r="154" spans="2:15" ht="15" thickBot="1">
      <c r="B154" s="6">
        <v>44561</v>
      </c>
      <c r="C154" s="5">
        <v>7384.54</v>
      </c>
      <c r="D154">
        <v>1274.3616939999999</v>
      </c>
      <c r="E154">
        <v>6.2920360000000004</v>
      </c>
      <c r="G154" s="6">
        <f t="shared" si="18"/>
        <v>44561</v>
      </c>
      <c r="H154" s="8">
        <f t="shared" si="20"/>
        <v>-2.4949311158569626E-3</v>
      </c>
      <c r="I154" s="8">
        <f t="shared" si="21"/>
        <v>-3.9219940669109164E-4</v>
      </c>
      <c r="J154" s="8">
        <f t="shared" si="22"/>
        <v>-3.1151680577872075E-3</v>
      </c>
      <c r="L154" s="6">
        <f t="shared" si="19"/>
        <v>44561</v>
      </c>
      <c r="M154" s="11">
        <f t="shared" si="23"/>
        <v>0.99750506888414303</v>
      </c>
      <c r="N154" s="11">
        <f t="shared" si="24"/>
        <v>0.99960780059330889</v>
      </c>
      <c r="O154" s="11">
        <f t="shared" si="25"/>
        <v>0.99688483194221278</v>
      </c>
    </row>
    <row r="155" spans="2:15" ht="15" thickBot="1">
      <c r="B155" s="6">
        <v>44565</v>
      </c>
      <c r="C155" s="4">
        <v>7505.15</v>
      </c>
      <c r="D155">
        <v>1314.8572999999999</v>
      </c>
      <c r="E155">
        <v>6.2035539999999996</v>
      </c>
      <c r="G155" s="6">
        <f t="shared" si="18"/>
        <v>44565</v>
      </c>
      <c r="H155" s="8">
        <f t="shared" si="20"/>
        <v>1.6332770897036195E-2</v>
      </c>
      <c r="I155" s="8">
        <f t="shared" si="21"/>
        <v>3.1777168280138178E-2</v>
      </c>
      <c r="J155" s="8">
        <f t="shared" si="22"/>
        <v>-1.4062538739447903E-2</v>
      </c>
      <c r="L155" s="6">
        <f t="shared" si="19"/>
        <v>44565</v>
      </c>
      <c r="M155" s="11">
        <f t="shared" si="23"/>
        <v>1.0163327708970362</v>
      </c>
      <c r="N155" s="11">
        <f t="shared" si="24"/>
        <v>1.0317771682801382</v>
      </c>
      <c r="O155" s="11">
        <f t="shared" si="25"/>
        <v>0.98593746126055215</v>
      </c>
    </row>
    <row r="156" spans="2:15" ht="15" thickBot="1">
      <c r="B156" s="6">
        <v>44566</v>
      </c>
      <c r="C156" s="4">
        <v>7516.87</v>
      </c>
      <c r="D156">
        <v>1294.3596190000001</v>
      </c>
      <c r="E156">
        <v>6.4984929999999999</v>
      </c>
      <c r="G156" s="6">
        <f t="shared" si="18"/>
        <v>44566</v>
      </c>
      <c r="H156" s="8">
        <f t="shared" si="20"/>
        <v>1.561594371864687E-3</v>
      </c>
      <c r="I156" s="8">
        <f t="shared" si="21"/>
        <v>-1.5589281817882314E-2</v>
      </c>
      <c r="J156" s="8">
        <f t="shared" si="22"/>
        <v>4.7543553259953943E-2</v>
      </c>
      <c r="L156" s="6">
        <f t="shared" si="19"/>
        <v>44566</v>
      </c>
      <c r="M156" s="11">
        <f t="shared" si="23"/>
        <v>1.0015615943718648</v>
      </c>
      <c r="N156" s="11">
        <f t="shared" si="24"/>
        <v>0.98441071818211767</v>
      </c>
      <c r="O156" s="11">
        <f t="shared" si="25"/>
        <v>1.047543553259954</v>
      </c>
    </row>
    <row r="157" spans="2:15" ht="15" thickBot="1">
      <c r="B157" s="6">
        <v>44567</v>
      </c>
      <c r="C157" s="5">
        <v>7450.37</v>
      </c>
      <c r="D157">
        <v>1285.360596</v>
      </c>
      <c r="E157">
        <v>6.6656259999999996</v>
      </c>
      <c r="G157" s="6">
        <f t="shared" si="18"/>
        <v>44567</v>
      </c>
      <c r="H157" s="8">
        <f t="shared" si="20"/>
        <v>-8.8467673380010561E-3</v>
      </c>
      <c r="I157" s="8">
        <f t="shared" si="21"/>
        <v>-6.9524905350126492E-3</v>
      </c>
      <c r="J157" s="8">
        <f t="shared" si="22"/>
        <v>2.5718732019869801E-2</v>
      </c>
      <c r="L157" s="6">
        <f t="shared" si="19"/>
        <v>44567</v>
      </c>
      <c r="M157" s="11">
        <f t="shared" si="23"/>
        <v>0.99115323266199895</v>
      </c>
      <c r="N157" s="11">
        <f t="shared" si="24"/>
        <v>0.99304750946498732</v>
      </c>
      <c r="O157" s="11">
        <f t="shared" si="25"/>
        <v>1.0257187320198697</v>
      </c>
    </row>
    <row r="158" spans="2:15" ht="15" thickBot="1">
      <c r="B158" s="6">
        <v>44568</v>
      </c>
      <c r="C158" s="4">
        <v>7485.28</v>
      </c>
      <c r="D158">
        <v>1319.856812</v>
      </c>
      <c r="E158">
        <v>6.4886619999999997</v>
      </c>
      <c r="G158" s="6">
        <f t="shared" si="18"/>
        <v>44568</v>
      </c>
      <c r="H158" s="8">
        <f t="shared" si="20"/>
        <v>4.6856733289755885E-3</v>
      </c>
      <c r="I158" s="8">
        <f t="shared" si="21"/>
        <v>2.6837773078894046E-2</v>
      </c>
      <c r="J158" s="8">
        <f t="shared" si="22"/>
        <v>-2.6548744258978813E-2</v>
      </c>
      <c r="L158" s="6">
        <f t="shared" si="19"/>
        <v>44568</v>
      </c>
      <c r="M158" s="11">
        <f t="shared" si="23"/>
        <v>1.0046856733289755</v>
      </c>
      <c r="N158" s="11">
        <f t="shared" si="24"/>
        <v>1.026837773078894</v>
      </c>
      <c r="O158" s="11">
        <f t="shared" si="25"/>
        <v>0.9734512557410212</v>
      </c>
    </row>
    <row r="159" spans="2:15" ht="15" thickBot="1">
      <c r="B159" s="6">
        <v>44571</v>
      </c>
      <c r="C159" s="5">
        <v>7445.25</v>
      </c>
      <c r="D159">
        <v>1295.859375</v>
      </c>
      <c r="E159">
        <v>6.6754569999999998</v>
      </c>
      <c r="G159" s="6">
        <f t="shared" si="18"/>
        <v>44571</v>
      </c>
      <c r="H159" s="8">
        <f t="shared" si="20"/>
        <v>-5.3478293397173846E-3</v>
      </c>
      <c r="I159" s="8">
        <f t="shared" si="21"/>
        <v>-1.8181848804974757E-2</v>
      </c>
      <c r="J159" s="8">
        <f t="shared" si="22"/>
        <v>2.8787907275798934E-2</v>
      </c>
      <c r="L159" s="6">
        <f t="shared" si="19"/>
        <v>44571</v>
      </c>
      <c r="M159" s="11">
        <f t="shared" si="23"/>
        <v>0.99465217066028266</v>
      </c>
      <c r="N159" s="11">
        <f t="shared" si="24"/>
        <v>0.98181815119502525</v>
      </c>
      <c r="O159" s="11">
        <f t="shared" si="25"/>
        <v>1.0287879072757988</v>
      </c>
    </row>
    <row r="160" spans="2:15" ht="15" thickBot="1">
      <c r="B160" s="6">
        <v>44572</v>
      </c>
      <c r="C160" s="4">
        <v>7491.37</v>
      </c>
      <c r="D160">
        <v>1297.3592530000001</v>
      </c>
      <c r="E160">
        <v>6.7246129999999997</v>
      </c>
      <c r="G160" s="6">
        <f t="shared" si="18"/>
        <v>44572</v>
      </c>
      <c r="H160" s="8">
        <f t="shared" si="20"/>
        <v>6.1945535744266332E-3</v>
      </c>
      <c r="I160" s="8">
        <f t="shared" si="21"/>
        <v>1.1574388617592711E-3</v>
      </c>
      <c r="J160" s="8">
        <f t="shared" si="22"/>
        <v>7.3636906057517829E-3</v>
      </c>
      <c r="L160" s="6">
        <f t="shared" si="19"/>
        <v>44572</v>
      </c>
      <c r="M160" s="11">
        <f t="shared" si="23"/>
        <v>1.0061945535744266</v>
      </c>
      <c r="N160" s="11">
        <f t="shared" si="24"/>
        <v>1.0011574388617592</v>
      </c>
      <c r="O160" s="11">
        <f t="shared" si="25"/>
        <v>1.0073636906057517</v>
      </c>
    </row>
    <row r="161" spans="2:15" ht="15" thickBot="1">
      <c r="B161" s="6">
        <v>44573</v>
      </c>
      <c r="C161" s="4">
        <v>7551.72</v>
      </c>
      <c r="D161">
        <v>1298.8591309999999</v>
      </c>
      <c r="E161">
        <v>6.6262999999999996</v>
      </c>
      <c r="G161" s="6">
        <f t="shared" si="18"/>
        <v>44573</v>
      </c>
      <c r="H161" s="8">
        <f t="shared" si="20"/>
        <v>8.0559363641096848E-3</v>
      </c>
      <c r="I161" s="8">
        <f t="shared" si="21"/>
        <v>1.1561007458277658E-3</v>
      </c>
      <c r="J161" s="8">
        <f t="shared" si="22"/>
        <v>-1.4619874779411112E-2</v>
      </c>
      <c r="L161" s="6">
        <f t="shared" si="19"/>
        <v>44573</v>
      </c>
      <c r="M161" s="11">
        <f t="shared" si="23"/>
        <v>1.0080559363641097</v>
      </c>
      <c r="N161" s="11">
        <f t="shared" si="24"/>
        <v>1.0011561007458278</v>
      </c>
      <c r="O161" s="11">
        <f t="shared" si="25"/>
        <v>0.98538012522058893</v>
      </c>
    </row>
    <row r="162" spans="2:15" ht="15" thickBot="1">
      <c r="B162" s="6">
        <v>44574</v>
      </c>
      <c r="C162" s="4">
        <v>7563.85</v>
      </c>
      <c r="D162">
        <v>1336.8549800000001</v>
      </c>
      <c r="E162">
        <v>6.8622509999999997</v>
      </c>
      <c r="G162" s="6">
        <f t="shared" si="18"/>
        <v>44574</v>
      </c>
      <c r="H162" s="8">
        <f t="shared" si="20"/>
        <v>1.6062565879031677E-3</v>
      </c>
      <c r="I162" s="8">
        <f t="shared" si="21"/>
        <v>2.9253248557252615E-2</v>
      </c>
      <c r="J162" s="8">
        <f t="shared" si="22"/>
        <v>3.5608258002203345E-2</v>
      </c>
      <c r="L162" s="6">
        <f t="shared" si="19"/>
        <v>44574</v>
      </c>
      <c r="M162" s="11">
        <f t="shared" si="23"/>
        <v>1.0016062565879031</v>
      </c>
      <c r="N162" s="11">
        <f t="shared" si="24"/>
        <v>1.0292532485572525</v>
      </c>
      <c r="O162" s="11">
        <f t="shared" si="25"/>
        <v>1.0356082580022032</v>
      </c>
    </row>
    <row r="163" spans="2:15" ht="15" thickBot="1">
      <c r="B163" s="6">
        <v>44575</v>
      </c>
      <c r="C163" s="5">
        <v>7542.95</v>
      </c>
      <c r="D163">
        <v>1316.357178</v>
      </c>
      <c r="E163">
        <v>6.970396</v>
      </c>
      <c r="G163" s="6">
        <f t="shared" si="18"/>
        <v>44575</v>
      </c>
      <c r="H163" s="8">
        <f t="shared" si="20"/>
        <v>-2.7631431083377572E-3</v>
      </c>
      <c r="I163" s="8">
        <f t="shared" si="21"/>
        <v>-1.5332853829814877E-2</v>
      </c>
      <c r="J163" s="8">
        <f t="shared" si="22"/>
        <v>1.5759406060780988E-2</v>
      </c>
      <c r="L163" s="6">
        <f t="shared" si="19"/>
        <v>44575</v>
      </c>
      <c r="M163" s="11">
        <f t="shared" si="23"/>
        <v>0.99723685689166219</v>
      </c>
      <c r="N163" s="11">
        <f t="shared" si="24"/>
        <v>0.98466714617018514</v>
      </c>
      <c r="O163" s="11">
        <f t="shared" si="25"/>
        <v>1.0157594060607811</v>
      </c>
    </row>
    <row r="164" spans="2:15" ht="15" thickBot="1">
      <c r="B164" s="6">
        <v>44578</v>
      </c>
      <c r="C164" s="4">
        <v>7611.23</v>
      </c>
      <c r="D164">
        <v>1312.3576660000001</v>
      </c>
      <c r="E164">
        <v>6.8720829999999999</v>
      </c>
      <c r="G164" s="6">
        <f t="shared" si="18"/>
        <v>44578</v>
      </c>
      <c r="H164" s="8">
        <f t="shared" si="20"/>
        <v>9.0521612896810599E-3</v>
      </c>
      <c r="I164" s="8">
        <f t="shared" si="21"/>
        <v>-3.0383182215608867E-3</v>
      </c>
      <c r="J164" s="8">
        <f t="shared" si="22"/>
        <v>-1.4104363654518351E-2</v>
      </c>
      <c r="L164" s="6">
        <f t="shared" si="19"/>
        <v>44578</v>
      </c>
      <c r="M164" s="11">
        <f t="shared" si="23"/>
        <v>1.009052161289681</v>
      </c>
      <c r="N164" s="11">
        <f t="shared" si="24"/>
        <v>0.99696168177843913</v>
      </c>
      <c r="O164" s="11">
        <f t="shared" si="25"/>
        <v>0.98589563634548161</v>
      </c>
    </row>
    <row r="165" spans="2:15" ht="15" thickBot="1">
      <c r="B165" s="6">
        <v>44579</v>
      </c>
      <c r="C165" s="5">
        <v>7563.55</v>
      </c>
      <c r="D165">
        <v>1294.3596190000001</v>
      </c>
      <c r="E165">
        <v>6.9409020000000003</v>
      </c>
      <c r="G165" s="6">
        <f t="shared" si="18"/>
        <v>44579</v>
      </c>
      <c r="H165" s="8">
        <f t="shared" si="20"/>
        <v>-6.2644276943410442E-3</v>
      </c>
      <c r="I165" s="8">
        <f t="shared" si="21"/>
        <v>-1.3714284959265091E-2</v>
      </c>
      <c r="J165" s="8">
        <f t="shared" si="22"/>
        <v>1.0014285333864625E-2</v>
      </c>
      <c r="L165" s="6">
        <f t="shared" si="19"/>
        <v>44579</v>
      </c>
      <c r="M165" s="11">
        <f t="shared" si="23"/>
        <v>0.99373557230565901</v>
      </c>
      <c r="N165" s="11">
        <f t="shared" si="24"/>
        <v>0.98628571504073492</v>
      </c>
      <c r="O165" s="11">
        <f t="shared" si="25"/>
        <v>1.0100142853338647</v>
      </c>
    </row>
    <row r="166" spans="2:15" ht="15" thickBot="1">
      <c r="B166" s="6">
        <v>44580</v>
      </c>
      <c r="C166" s="4">
        <v>7589.66</v>
      </c>
      <c r="D166">
        <v>1286.3604740000001</v>
      </c>
      <c r="E166">
        <v>6.9507329999999996</v>
      </c>
      <c r="G166" s="6">
        <f t="shared" si="18"/>
        <v>44580</v>
      </c>
      <c r="H166" s="8">
        <f t="shared" si="20"/>
        <v>3.452082686040242E-3</v>
      </c>
      <c r="I166" s="8">
        <f t="shared" si="21"/>
        <v>-6.1800019736246098E-3</v>
      </c>
      <c r="J166" s="8">
        <f t="shared" si="22"/>
        <v>1.4163865157582195E-3</v>
      </c>
      <c r="L166" s="6">
        <f t="shared" si="19"/>
        <v>44580</v>
      </c>
      <c r="M166" s="11">
        <f t="shared" si="23"/>
        <v>1.0034520826860402</v>
      </c>
      <c r="N166" s="11">
        <f t="shared" si="24"/>
        <v>0.99381999802637544</v>
      </c>
      <c r="O166" s="11">
        <f t="shared" si="25"/>
        <v>1.0014163865157582</v>
      </c>
    </row>
    <row r="167" spans="2:15" ht="15" thickBot="1">
      <c r="B167" s="6">
        <v>44581</v>
      </c>
      <c r="C167" s="5">
        <v>7585.01</v>
      </c>
      <c r="D167">
        <v>1319.856812</v>
      </c>
      <c r="E167">
        <v>7.0785400000000003</v>
      </c>
      <c r="G167" s="6">
        <f t="shared" si="18"/>
        <v>44581</v>
      </c>
      <c r="H167" s="8">
        <f t="shared" si="20"/>
        <v>-6.126756666306048E-4</v>
      </c>
      <c r="I167" s="8">
        <f t="shared" si="21"/>
        <v>2.6039620057542224E-2</v>
      </c>
      <c r="J167" s="8">
        <f t="shared" si="22"/>
        <v>1.8387557110883222E-2</v>
      </c>
      <c r="L167" s="6">
        <f t="shared" si="19"/>
        <v>44581</v>
      </c>
      <c r="M167" s="11">
        <f t="shared" si="23"/>
        <v>0.99938732433336941</v>
      </c>
      <c r="N167" s="11">
        <f t="shared" si="24"/>
        <v>1.0260396200575421</v>
      </c>
      <c r="O167" s="11">
        <f t="shared" si="25"/>
        <v>1.0183875571108831</v>
      </c>
    </row>
    <row r="168" spans="2:15" ht="15" thickBot="1">
      <c r="B168" s="6">
        <v>44582</v>
      </c>
      <c r="C168" s="5">
        <v>7494.13</v>
      </c>
      <c r="D168">
        <v>1304.8583980000001</v>
      </c>
      <c r="E168">
        <v>7.1375279999999997</v>
      </c>
      <c r="G168" s="6">
        <f t="shared" si="18"/>
        <v>44582</v>
      </c>
      <c r="H168" s="8">
        <f t="shared" si="20"/>
        <v>-1.1981526721784165E-2</v>
      </c>
      <c r="I168" s="8">
        <f t="shared" si="21"/>
        <v>-1.1363667530929038E-2</v>
      </c>
      <c r="J168" s="8">
        <f t="shared" si="22"/>
        <v>8.333356878678283E-3</v>
      </c>
      <c r="L168" s="6">
        <f t="shared" si="19"/>
        <v>44582</v>
      </c>
      <c r="M168" s="11">
        <f t="shared" si="23"/>
        <v>0.98801847327821579</v>
      </c>
      <c r="N168" s="11">
        <f t="shared" si="24"/>
        <v>0.98863633246907101</v>
      </c>
      <c r="O168" s="11">
        <f t="shared" si="25"/>
        <v>1.0083333568786783</v>
      </c>
    </row>
    <row r="169" spans="2:15" ht="15" thickBot="1">
      <c r="B169" s="6">
        <v>44585</v>
      </c>
      <c r="C169" s="5">
        <v>7297.15</v>
      </c>
      <c r="D169">
        <v>1232.866211</v>
      </c>
      <c r="E169">
        <v>6.9507329999999996</v>
      </c>
      <c r="G169" s="6">
        <f t="shared" si="18"/>
        <v>44585</v>
      </c>
      <c r="H169" s="8">
        <f t="shared" si="20"/>
        <v>-2.6284572058397768E-2</v>
      </c>
      <c r="I169" s="8">
        <f t="shared" si="21"/>
        <v>-5.5172413428418658E-2</v>
      </c>
      <c r="J169" s="8">
        <f t="shared" si="22"/>
        <v>-2.6170825529511065E-2</v>
      </c>
      <c r="L169" s="6">
        <f t="shared" si="19"/>
        <v>44585</v>
      </c>
      <c r="M169" s="11">
        <f t="shared" si="23"/>
        <v>0.97371542794160226</v>
      </c>
      <c r="N169" s="11">
        <f t="shared" si="24"/>
        <v>0.94482758657158139</v>
      </c>
      <c r="O169" s="11">
        <f t="shared" si="25"/>
        <v>0.97382917447048889</v>
      </c>
    </row>
    <row r="170" spans="2:15" ht="15" thickBot="1">
      <c r="B170" s="6">
        <v>44586</v>
      </c>
      <c r="C170" s="4">
        <v>7371.46</v>
      </c>
      <c r="D170">
        <v>1218.367798</v>
      </c>
      <c r="E170">
        <v>6.9409020000000003</v>
      </c>
      <c r="G170" s="6">
        <f t="shared" si="18"/>
        <v>44586</v>
      </c>
      <c r="H170" s="8">
        <f t="shared" si="20"/>
        <v>1.0183427776597769E-2</v>
      </c>
      <c r="I170" s="8">
        <f t="shared" si="21"/>
        <v>-1.1759924045805508E-2</v>
      </c>
      <c r="J170" s="8">
        <f t="shared" si="22"/>
        <v>-1.4143832024621371E-3</v>
      </c>
      <c r="L170" s="6">
        <f t="shared" si="19"/>
        <v>44586</v>
      </c>
      <c r="M170" s="11">
        <f t="shared" si="23"/>
        <v>1.0101834277765978</v>
      </c>
      <c r="N170" s="11">
        <f t="shared" si="24"/>
        <v>0.9882400759541945</v>
      </c>
      <c r="O170" s="11">
        <f t="shared" si="25"/>
        <v>0.99858561679753788</v>
      </c>
    </row>
    <row r="171" spans="2:15" ht="15" thickBot="1">
      <c r="B171" s="6">
        <v>44587</v>
      </c>
      <c r="C171" s="4">
        <v>7469.78</v>
      </c>
      <c r="D171">
        <v>1265.3626710000001</v>
      </c>
      <c r="E171">
        <v>6.6066370000000001</v>
      </c>
      <c r="G171" s="6">
        <f t="shared" si="18"/>
        <v>44587</v>
      </c>
      <c r="H171" s="8">
        <f t="shared" si="20"/>
        <v>1.3337927628990689E-2</v>
      </c>
      <c r="I171" s="8">
        <f t="shared" si="21"/>
        <v>3.857199203487164E-2</v>
      </c>
      <c r="J171" s="8">
        <f t="shared" si="22"/>
        <v>-4.8158726344212935E-2</v>
      </c>
      <c r="L171" s="6">
        <f t="shared" si="19"/>
        <v>44587</v>
      </c>
      <c r="M171" s="11">
        <f t="shared" si="23"/>
        <v>1.0133379276289907</v>
      </c>
      <c r="N171" s="11">
        <f t="shared" si="24"/>
        <v>1.0385719920348717</v>
      </c>
      <c r="O171" s="11">
        <f t="shared" si="25"/>
        <v>0.95184127365578708</v>
      </c>
    </row>
    <row r="172" spans="2:15" ht="15" thickBot="1">
      <c r="B172" s="6">
        <v>44588</v>
      </c>
      <c r="C172" s="4">
        <v>7554.31</v>
      </c>
      <c r="D172">
        <v>1264.862793</v>
      </c>
      <c r="E172">
        <v>6.8425890000000003</v>
      </c>
      <c r="G172" s="6">
        <f t="shared" si="18"/>
        <v>44588</v>
      </c>
      <c r="H172" s="8">
        <f t="shared" si="20"/>
        <v>1.1316263665061175E-2</v>
      </c>
      <c r="I172" s="8">
        <f t="shared" si="21"/>
        <v>-3.9504721567693582E-4</v>
      </c>
      <c r="J172" s="8">
        <f t="shared" si="22"/>
        <v>3.5714388424852181E-2</v>
      </c>
      <c r="L172" s="6">
        <f t="shared" si="19"/>
        <v>44588</v>
      </c>
      <c r="M172" s="11">
        <f t="shared" si="23"/>
        <v>1.0113162636650612</v>
      </c>
      <c r="N172" s="11">
        <f t="shared" si="24"/>
        <v>0.99960495278432304</v>
      </c>
      <c r="O172" s="11">
        <f t="shared" si="25"/>
        <v>1.0357143884248521</v>
      </c>
    </row>
    <row r="173" spans="2:15" ht="15" thickBot="1">
      <c r="B173" s="6">
        <v>44589</v>
      </c>
      <c r="C173" s="5">
        <v>7466.07</v>
      </c>
      <c r="D173">
        <v>1229.866577</v>
      </c>
      <c r="E173">
        <v>6.9114079999999998</v>
      </c>
      <c r="G173" s="6">
        <f t="shared" si="18"/>
        <v>44589</v>
      </c>
      <c r="H173" s="8">
        <f t="shared" si="20"/>
        <v>-1.1680749135261948E-2</v>
      </c>
      <c r="I173" s="8">
        <f t="shared" si="21"/>
        <v>-2.7667993867537224E-2</v>
      </c>
      <c r="J173" s="8">
        <f t="shared" si="22"/>
        <v>1.0057450476712764E-2</v>
      </c>
      <c r="L173" s="6">
        <f t="shared" si="19"/>
        <v>44589</v>
      </c>
      <c r="M173" s="11">
        <f t="shared" si="23"/>
        <v>0.98831925086473804</v>
      </c>
      <c r="N173" s="11">
        <f t="shared" si="24"/>
        <v>0.97233200613246273</v>
      </c>
      <c r="O173" s="11">
        <f t="shared" si="25"/>
        <v>1.0100574504767128</v>
      </c>
    </row>
    <row r="174" spans="2:15" ht="15" thickBot="1">
      <c r="B174" s="6">
        <v>44592</v>
      </c>
      <c r="C174" s="5">
        <v>7464.37</v>
      </c>
      <c r="D174">
        <v>1235.365967</v>
      </c>
      <c r="E174">
        <v>7.019552</v>
      </c>
      <c r="G174" s="6">
        <f t="shared" si="18"/>
        <v>44592</v>
      </c>
      <c r="H174" s="8">
        <f t="shared" si="20"/>
        <v>-2.2769676683982579E-4</v>
      </c>
      <c r="I174" s="8">
        <f t="shared" si="21"/>
        <v>4.4715338255752503E-3</v>
      </c>
      <c r="J174" s="8">
        <f t="shared" si="22"/>
        <v>1.5647173484766092E-2</v>
      </c>
      <c r="L174" s="6">
        <f t="shared" si="19"/>
        <v>44592</v>
      </c>
      <c r="M174" s="11">
        <f t="shared" si="23"/>
        <v>0.99977230323316013</v>
      </c>
      <c r="N174" s="11">
        <f t="shared" si="24"/>
        <v>1.0044715338255752</v>
      </c>
      <c r="O174" s="11">
        <f t="shared" si="25"/>
        <v>1.0156471734847661</v>
      </c>
    </row>
    <row r="175" spans="2:15" ht="15" thickBot="1">
      <c r="B175" s="6">
        <v>44593</v>
      </c>
      <c r="C175" s="4">
        <v>7535.78</v>
      </c>
      <c r="D175">
        <v>1235.365967</v>
      </c>
      <c r="E175">
        <v>7.0588769999999998</v>
      </c>
      <c r="G175" s="6">
        <f t="shared" si="18"/>
        <v>44593</v>
      </c>
      <c r="H175" s="8">
        <f t="shared" si="20"/>
        <v>9.5667819253332648E-3</v>
      </c>
      <c r="I175" s="8">
        <f t="shared" si="21"/>
        <v>0</v>
      </c>
      <c r="J175" s="8">
        <f t="shared" si="22"/>
        <v>5.6022093717661512E-3</v>
      </c>
      <c r="L175" s="6">
        <f t="shared" si="19"/>
        <v>44593</v>
      </c>
      <c r="M175" s="11">
        <f t="shared" si="23"/>
        <v>1.0095667819253333</v>
      </c>
      <c r="N175" s="11">
        <f t="shared" si="24"/>
        <v>1</v>
      </c>
      <c r="O175" s="11">
        <f t="shared" si="25"/>
        <v>1.0056022093717663</v>
      </c>
    </row>
    <row r="176" spans="2:15" ht="15" thickBot="1">
      <c r="B176" s="6">
        <v>44594</v>
      </c>
      <c r="C176" s="4">
        <v>7583</v>
      </c>
      <c r="D176">
        <v>1247.864624</v>
      </c>
      <c r="E176">
        <v>7.2653350000000003</v>
      </c>
      <c r="G176" s="6">
        <f t="shared" si="18"/>
        <v>44594</v>
      </c>
      <c r="H176" s="8">
        <f t="shared" si="20"/>
        <v>6.2661064946163839E-3</v>
      </c>
      <c r="I176" s="8">
        <f t="shared" si="21"/>
        <v>1.011737196415748E-2</v>
      </c>
      <c r="J176" s="8">
        <f t="shared" si="22"/>
        <v>2.9247995113103754E-2</v>
      </c>
      <c r="L176" s="6">
        <f t="shared" si="19"/>
        <v>44594</v>
      </c>
      <c r="M176" s="11">
        <f t="shared" si="23"/>
        <v>1.0062661064946163</v>
      </c>
      <c r="N176" s="11">
        <f t="shared" si="24"/>
        <v>1.0101173719641574</v>
      </c>
      <c r="O176" s="11">
        <f t="shared" si="25"/>
        <v>1.0292479951131037</v>
      </c>
    </row>
    <row r="177" spans="2:15" ht="15" thickBot="1">
      <c r="B177" s="6">
        <v>44595</v>
      </c>
      <c r="C177" s="5">
        <v>7528.84</v>
      </c>
      <c r="D177">
        <v>1235.365967</v>
      </c>
      <c r="E177">
        <v>7.2555040000000002</v>
      </c>
      <c r="G177" s="6">
        <f t="shared" si="18"/>
        <v>44595</v>
      </c>
      <c r="H177" s="8">
        <f t="shared" si="20"/>
        <v>-7.1422919688777335E-3</v>
      </c>
      <c r="I177" s="8">
        <f t="shared" si="21"/>
        <v>-1.0016036002315659E-2</v>
      </c>
      <c r="J177" s="8">
        <f t="shared" si="22"/>
        <v>-1.3531378800840078E-3</v>
      </c>
      <c r="L177" s="6">
        <f t="shared" si="19"/>
        <v>44595</v>
      </c>
      <c r="M177" s="11">
        <f t="shared" si="23"/>
        <v>0.99285770803112228</v>
      </c>
      <c r="N177" s="11">
        <f t="shared" si="24"/>
        <v>0.98998396399768429</v>
      </c>
      <c r="O177" s="11">
        <f t="shared" si="25"/>
        <v>0.99864686211991605</v>
      </c>
    </row>
    <row r="178" spans="2:15" ht="15" thickBot="1">
      <c r="B178" s="6">
        <v>44596</v>
      </c>
      <c r="C178" s="5">
        <v>7516.4</v>
      </c>
      <c r="D178">
        <v>1220.3675539999999</v>
      </c>
      <c r="E178">
        <v>7.3243229999999997</v>
      </c>
      <c r="G178" s="6">
        <f t="shared" si="18"/>
        <v>44596</v>
      </c>
      <c r="H178" s="8">
        <f t="shared" si="20"/>
        <v>-1.6523129725164181E-3</v>
      </c>
      <c r="I178" s="8">
        <f t="shared" si="21"/>
        <v>-1.2140866270116398E-2</v>
      </c>
      <c r="J178" s="8">
        <f t="shared" si="22"/>
        <v>9.4850750547445795E-3</v>
      </c>
      <c r="L178" s="6">
        <f t="shared" si="19"/>
        <v>44596</v>
      </c>
      <c r="M178" s="11">
        <f t="shared" si="23"/>
        <v>0.99834768702748355</v>
      </c>
      <c r="N178" s="11">
        <f t="shared" si="24"/>
        <v>0.98785913372988365</v>
      </c>
      <c r="O178" s="11">
        <f t="shared" si="25"/>
        <v>1.0094850750547446</v>
      </c>
    </row>
    <row r="179" spans="2:15" ht="15" thickBot="1">
      <c r="B179" s="6">
        <v>44599</v>
      </c>
      <c r="C179" s="4">
        <v>7573.47</v>
      </c>
      <c r="D179">
        <v>1246.364746</v>
      </c>
      <c r="E179">
        <v>7.4422980000000001</v>
      </c>
      <c r="G179" s="6">
        <f t="shared" si="18"/>
        <v>44599</v>
      </c>
      <c r="H179" s="8">
        <f t="shared" si="20"/>
        <v>7.5927305625034091E-3</v>
      </c>
      <c r="I179" s="8">
        <f t="shared" si="21"/>
        <v>2.1302755808927418E-2</v>
      </c>
      <c r="J179" s="8">
        <f t="shared" si="22"/>
        <v>1.6107290735266643E-2</v>
      </c>
      <c r="L179" s="6">
        <f t="shared" si="19"/>
        <v>44599</v>
      </c>
      <c r="M179" s="11">
        <f t="shared" si="23"/>
        <v>1.0075927305625034</v>
      </c>
      <c r="N179" s="11">
        <f t="shared" si="24"/>
        <v>1.0213027558089274</v>
      </c>
      <c r="O179" s="11">
        <f t="shared" si="25"/>
        <v>1.0161072907352666</v>
      </c>
    </row>
    <row r="180" spans="2:15" ht="15" thickBot="1">
      <c r="B180" s="6">
        <v>44600</v>
      </c>
      <c r="C180" s="5">
        <v>7567.07</v>
      </c>
      <c r="D180">
        <v>1249.86438</v>
      </c>
      <c r="E180">
        <v>7.4717919999999998</v>
      </c>
      <c r="G180" s="6">
        <f t="shared" si="18"/>
        <v>44600</v>
      </c>
      <c r="H180" s="8">
        <f t="shared" si="20"/>
        <v>-8.4505517286006886E-4</v>
      </c>
      <c r="I180" s="8">
        <f t="shared" si="21"/>
        <v>2.8078730654341011E-3</v>
      </c>
      <c r="J180" s="8">
        <f t="shared" si="22"/>
        <v>3.9630232490018118E-3</v>
      </c>
      <c r="L180" s="6">
        <f t="shared" si="19"/>
        <v>44600</v>
      </c>
      <c r="M180" s="11">
        <f t="shared" si="23"/>
        <v>0.99915494482713996</v>
      </c>
      <c r="N180" s="11">
        <f t="shared" si="24"/>
        <v>1.0028078730654342</v>
      </c>
      <c r="O180" s="11">
        <f t="shared" si="25"/>
        <v>1.0039630232490018</v>
      </c>
    </row>
    <row r="181" spans="2:15" ht="15" thickBot="1">
      <c r="B181" s="6">
        <v>44601</v>
      </c>
      <c r="C181" s="4">
        <v>7643.42</v>
      </c>
      <c r="D181">
        <v>1237.3657229999999</v>
      </c>
      <c r="E181">
        <v>7.3734789999999997</v>
      </c>
      <c r="G181" s="6">
        <f t="shared" si="18"/>
        <v>44601</v>
      </c>
      <c r="H181" s="8">
        <f t="shared" si="20"/>
        <v>1.0089770545270544E-2</v>
      </c>
      <c r="I181" s="8">
        <f t="shared" si="21"/>
        <v>-1.0000010561145918E-2</v>
      </c>
      <c r="J181" s="8">
        <f t="shared" si="22"/>
        <v>-1.3157887692805166E-2</v>
      </c>
      <c r="L181" s="6">
        <f t="shared" si="19"/>
        <v>44601</v>
      </c>
      <c r="M181" s="11">
        <f t="shared" si="23"/>
        <v>1.0100897705452705</v>
      </c>
      <c r="N181" s="11">
        <f t="shared" si="24"/>
        <v>0.98999998943885403</v>
      </c>
      <c r="O181" s="11">
        <f t="shared" si="25"/>
        <v>0.98684211230719487</v>
      </c>
    </row>
    <row r="182" spans="2:15" ht="15" thickBot="1">
      <c r="B182" s="6">
        <v>44602</v>
      </c>
      <c r="C182" s="4">
        <v>7672.4</v>
      </c>
      <c r="D182">
        <v>1243.86499</v>
      </c>
      <c r="E182">
        <v>7.3046600000000002</v>
      </c>
      <c r="G182" s="6">
        <f t="shared" si="18"/>
        <v>44602</v>
      </c>
      <c r="H182" s="8">
        <f t="shared" si="20"/>
        <v>3.7914964767080134E-3</v>
      </c>
      <c r="I182" s="8">
        <f t="shared" si="21"/>
        <v>5.2525028608701374E-3</v>
      </c>
      <c r="J182" s="8">
        <f t="shared" si="22"/>
        <v>-9.3333147080231077E-3</v>
      </c>
      <c r="L182" s="6">
        <f t="shared" si="19"/>
        <v>44602</v>
      </c>
      <c r="M182" s="11">
        <f t="shared" si="23"/>
        <v>1.0037914964767081</v>
      </c>
      <c r="N182" s="11">
        <f t="shared" si="24"/>
        <v>1.0052525028608701</v>
      </c>
      <c r="O182" s="11">
        <f t="shared" si="25"/>
        <v>0.99066668529197688</v>
      </c>
    </row>
    <row r="183" spans="2:15" ht="15" thickBot="1">
      <c r="B183" s="6">
        <v>44603</v>
      </c>
      <c r="C183" s="5">
        <v>7661.02</v>
      </c>
      <c r="D183">
        <v>1213.8682859999999</v>
      </c>
      <c r="E183">
        <v>7.294829</v>
      </c>
      <c r="G183" s="6">
        <f t="shared" si="18"/>
        <v>44603</v>
      </c>
      <c r="H183" s="8">
        <f t="shared" si="20"/>
        <v>-1.4832386215524738E-3</v>
      </c>
      <c r="I183" s="8">
        <f t="shared" si="21"/>
        <v>-2.4115723363192444E-2</v>
      </c>
      <c r="J183" s="8">
        <f t="shared" si="22"/>
        <v>-1.3458531950837061E-3</v>
      </c>
      <c r="L183" s="6">
        <f t="shared" si="19"/>
        <v>44603</v>
      </c>
      <c r="M183" s="11">
        <f t="shared" si="23"/>
        <v>0.99851676137844758</v>
      </c>
      <c r="N183" s="11">
        <f t="shared" si="24"/>
        <v>0.97588427663680755</v>
      </c>
      <c r="O183" s="11">
        <f t="shared" si="25"/>
        <v>0.99865414680491627</v>
      </c>
    </row>
    <row r="184" spans="2:15" ht="15" thickBot="1">
      <c r="B184" s="6">
        <v>44606</v>
      </c>
      <c r="C184" s="5">
        <v>7531.59</v>
      </c>
      <c r="D184">
        <v>1176.872314</v>
      </c>
      <c r="E184">
        <v>7.5897680000000003</v>
      </c>
      <c r="G184" s="6">
        <f t="shared" si="18"/>
        <v>44606</v>
      </c>
      <c r="H184" s="8">
        <f t="shared" si="20"/>
        <v>-1.6894617165860458E-2</v>
      </c>
      <c r="I184" s="8">
        <f t="shared" si="21"/>
        <v>-3.0477748225807046E-2</v>
      </c>
      <c r="J184" s="8">
        <f t="shared" si="22"/>
        <v>4.0431242459555976E-2</v>
      </c>
      <c r="L184" s="6">
        <f t="shared" si="19"/>
        <v>44606</v>
      </c>
      <c r="M184" s="11">
        <f t="shared" si="23"/>
        <v>0.98310538283413951</v>
      </c>
      <c r="N184" s="11">
        <f t="shared" si="24"/>
        <v>0.96952225177419293</v>
      </c>
      <c r="O184" s="11">
        <f t="shared" si="25"/>
        <v>1.0404312424595559</v>
      </c>
    </row>
    <row r="185" spans="2:15" ht="15" thickBot="1">
      <c r="B185" s="6">
        <v>44607</v>
      </c>
      <c r="C185" s="4">
        <v>7608.92</v>
      </c>
      <c r="D185">
        <v>1206.869019</v>
      </c>
      <c r="E185">
        <v>7.2751669999999997</v>
      </c>
      <c r="G185" s="6">
        <f t="shared" si="18"/>
        <v>44607</v>
      </c>
      <c r="H185" s="8">
        <f t="shared" si="20"/>
        <v>1.0267420292395088E-2</v>
      </c>
      <c r="I185" s="8">
        <f t="shared" si="21"/>
        <v>2.5488495772362965E-2</v>
      </c>
      <c r="J185" s="8">
        <f t="shared" si="22"/>
        <v>-4.1450674118102236E-2</v>
      </c>
      <c r="L185" s="6">
        <f t="shared" si="19"/>
        <v>44607</v>
      </c>
      <c r="M185" s="11">
        <f t="shared" si="23"/>
        <v>1.0102674202923951</v>
      </c>
      <c r="N185" s="11">
        <f t="shared" si="24"/>
        <v>1.0254884957723629</v>
      </c>
      <c r="O185" s="11">
        <f t="shared" si="25"/>
        <v>0.95854932588189778</v>
      </c>
    </row>
    <row r="186" spans="2:15" ht="15" thickBot="1">
      <c r="B186" s="6">
        <v>44608</v>
      </c>
      <c r="C186" s="5">
        <v>7603.78</v>
      </c>
      <c r="D186">
        <v>1215.8680420000001</v>
      </c>
      <c r="E186">
        <v>7.0687090000000001</v>
      </c>
      <c r="G186" s="6">
        <f t="shared" si="18"/>
        <v>44608</v>
      </c>
      <c r="H186" s="8">
        <f t="shared" si="20"/>
        <v>-6.755229388665313E-4</v>
      </c>
      <c r="I186" s="8">
        <f t="shared" si="21"/>
        <v>7.4565034467920822E-3</v>
      </c>
      <c r="J186" s="8">
        <f t="shared" si="22"/>
        <v>-2.8378455092508473E-2</v>
      </c>
      <c r="L186" s="6">
        <f t="shared" si="19"/>
        <v>44608</v>
      </c>
      <c r="M186" s="11">
        <f t="shared" si="23"/>
        <v>0.99932447706113348</v>
      </c>
      <c r="N186" s="11">
        <f t="shared" si="24"/>
        <v>1.0074565034467922</v>
      </c>
      <c r="O186" s="11">
        <f t="shared" si="25"/>
        <v>0.97162154490749153</v>
      </c>
    </row>
    <row r="187" spans="2:15" ht="15" thickBot="1">
      <c r="B187" s="6">
        <v>44609</v>
      </c>
      <c r="C187" s="5">
        <v>7537.37</v>
      </c>
      <c r="D187">
        <v>1183.371582</v>
      </c>
      <c r="E187">
        <v>6.9507329999999996</v>
      </c>
      <c r="G187" s="6">
        <f t="shared" si="18"/>
        <v>44609</v>
      </c>
      <c r="H187" s="8">
        <f t="shared" si="20"/>
        <v>-8.7338139714720642E-3</v>
      </c>
      <c r="I187" s="8">
        <f t="shared" si="21"/>
        <v>-2.6726962859017284E-2</v>
      </c>
      <c r="J187" s="8">
        <f t="shared" si="22"/>
        <v>-1.6689893444474871E-2</v>
      </c>
      <c r="L187" s="6">
        <f t="shared" si="19"/>
        <v>44609</v>
      </c>
      <c r="M187" s="11">
        <f t="shared" si="23"/>
        <v>0.9912661860285279</v>
      </c>
      <c r="N187" s="11">
        <f t="shared" si="24"/>
        <v>0.97327303714098268</v>
      </c>
      <c r="O187" s="11">
        <f t="shared" si="25"/>
        <v>0.98331010655552509</v>
      </c>
    </row>
    <row r="188" spans="2:15" ht="15" thickBot="1">
      <c r="B188" s="6">
        <v>44610</v>
      </c>
      <c r="C188" s="5">
        <v>7513.62</v>
      </c>
      <c r="D188">
        <v>1159.374268</v>
      </c>
      <c r="E188">
        <v>6.8819140000000001</v>
      </c>
      <c r="G188" s="6">
        <f t="shared" si="18"/>
        <v>44610</v>
      </c>
      <c r="H188" s="8">
        <f t="shared" si="20"/>
        <v>-3.1509664511626735E-3</v>
      </c>
      <c r="I188" s="8">
        <f t="shared" si="21"/>
        <v>-2.0278764814888009E-2</v>
      </c>
      <c r="J188" s="8">
        <f t="shared" si="22"/>
        <v>-9.9009701566726161E-3</v>
      </c>
      <c r="L188" s="6">
        <f t="shared" si="19"/>
        <v>44610</v>
      </c>
      <c r="M188" s="11">
        <f t="shared" si="23"/>
        <v>0.99684903354883736</v>
      </c>
      <c r="N188" s="11">
        <f t="shared" si="24"/>
        <v>0.979721235185112</v>
      </c>
      <c r="O188" s="11">
        <f t="shared" si="25"/>
        <v>0.99009902984332743</v>
      </c>
    </row>
    <row r="189" spans="2:15" ht="15" thickBot="1">
      <c r="B189" s="6">
        <v>44613</v>
      </c>
      <c r="C189" s="5">
        <v>7484.33</v>
      </c>
      <c r="D189">
        <v>1146.8756100000001</v>
      </c>
      <c r="E189">
        <v>6.87</v>
      </c>
      <c r="G189" s="6">
        <f t="shared" si="18"/>
        <v>44613</v>
      </c>
      <c r="H189" s="8">
        <f t="shared" si="20"/>
        <v>-3.8982541038806813E-3</v>
      </c>
      <c r="I189" s="8">
        <f t="shared" si="21"/>
        <v>-1.0780520445361461E-2</v>
      </c>
      <c r="J189" s="8">
        <f t="shared" si="22"/>
        <v>-1.7312044294654045E-3</v>
      </c>
      <c r="L189" s="6">
        <f t="shared" si="19"/>
        <v>44613</v>
      </c>
      <c r="M189" s="11">
        <f t="shared" si="23"/>
        <v>0.99610174589611933</v>
      </c>
      <c r="N189" s="11">
        <f t="shared" si="24"/>
        <v>0.98921947955463851</v>
      </c>
      <c r="O189" s="11">
        <f t="shared" si="25"/>
        <v>0.99826879557053461</v>
      </c>
    </row>
    <row r="190" spans="2:15" ht="15" thickBot="1">
      <c r="B190" s="6">
        <v>44614</v>
      </c>
      <c r="C190" s="4">
        <v>7494.21</v>
      </c>
      <c r="D190">
        <v>1164.3736570000001</v>
      </c>
      <c r="E190">
        <v>7.09</v>
      </c>
      <c r="G190" s="6">
        <f t="shared" si="18"/>
        <v>44614</v>
      </c>
      <c r="H190" s="8">
        <f t="shared" si="20"/>
        <v>1.3200914443911626E-3</v>
      </c>
      <c r="I190" s="8">
        <f t="shared" si="21"/>
        <v>1.5257144582575996E-2</v>
      </c>
      <c r="J190" s="8">
        <f t="shared" si="22"/>
        <v>3.2023289665211029E-2</v>
      </c>
      <c r="L190" s="6">
        <f t="shared" si="19"/>
        <v>44614</v>
      </c>
      <c r="M190" s="11">
        <f t="shared" si="23"/>
        <v>1.0013200914443912</v>
      </c>
      <c r="N190" s="11">
        <f t="shared" si="24"/>
        <v>1.015257144582576</v>
      </c>
      <c r="O190" s="11">
        <f t="shared" si="25"/>
        <v>1.0320232896652111</v>
      </c>
    </row>
    <row r="191" spans="2:15" ht="15" thickBot="1">
      <c r="B191" s="6">
        <v>44615</v>
      </c>
      <c r="C191" s="4">
        <v>7498.18</v>
      </c>
      <c r="D191">
        <v>1164.3736570000001</v>
      </c>
      <c r="E191">
        <v>7.13</v>
      </c>
      <c r="G191" s="6">
        <f t="shared" si="18"/>
        <v>44615</v>
      </c>
      <c r="H191" s="8">
        <f t="shared" si="20"/>
        <v>5.2974229438463227E-4</v>
      </c>
      <c r="I191" s="8">
        <f t="shared" si="21"/>
        <v>0</v>
      </c>
      <c r="J191" s="8">
        <f t="shared" si="22"/>
        <v>5.6417489421720785E-3</v>
      </c>
      <c r="L191" s="6">
        <f t="shared" si="19"/>
        <v>44615</v>
      </c>
      <c r="M191" s="11">
        <f t="shared" si="23"/>
        <v>1.0005297422943846</v>
      </c>
      <c r="N191" s="11">
        <f t="shared" si="24"/>
        <v>1</v>
      </c>
      <c r="O191" s="11">
        <f t="shared" si="25"/>
        <v>1.0056417489421721</v>
      </c>
    </row>
    <row r="192" spans="2:15" ht="15" thickBot="1">
      <c r="B192" s="6">
        <v>44616</v>
      </c>
      <c r="C192" s="5">
        <v>7207.01</v>
      </c>
      <c r="D192">
        <v>1115.3790280000001</v>
      </c>
      <c r="E192">
        <v>7.1</v>
      </c>
      <c r="G192" s="6">
        <f t="shared" si="18"/>
        <v>44616</v>
      </c>
      <c r="H192" s="8">
        <f t="shared" si="20"/>
        <v>-3.8832089920487381E-2</v>
      </c>
      <c r="I192" s="8">
        <f t="shared" si="21"/>
        <v>-4.2078098130658784E-2</v>
      </c>
      <c r="J192" s="8">
        <f t="shared" si="22"/>
        <v>-4.207573632538604E-3</v>
      </c>
      <c r="L192" s="6">
        <f t="shared" si="19"/>
        <v>44616</v>
      </c>
      <c r="M192" s="11">
        <f t="shared" si="23"/>
        <v>0.96116791007951263</v>
      </c>
      <c r="N192" s="11">
        <f t="shared" si="24"/>
        <v>0.95792190186934123</v>
      </c>
      <c r="O192" s="11">
        <f t="shared" si="25"/>
        <v>0.99579242636746135</v>
      </c>
    </row>
    <row r="193" spans="2:15" ht="15" thickBot="1">
      <c r="B193" s="6">
        <v>44617</v>
      </c>
      <c r="C193" s="4">
        <v>7489.46</v>
      </c>
      <c r="D193">
        <v>1183.871582</v>
      </c>
      <c r="E193">
        <v>7.15</v>
      </c>
      <c r="G193" s="6">
        <f t="shared" si="18"/>
        <v>44617</v>
      </c>
      <c r="H193" s="8">
        <f t="shared" si="20"/>
        <v>3.9191009864007378E-2</v>
      </c>
      <c r="I193" s="8">
        <f t="shared" si="21"/>
        <v>6.1407424992394537E-2</v>
      </c>
      <c r="J193" s="8">
        <f t="shared" si="22"/>
        <v>7.0422535211268613E-3</v>
      </c>
      <c r="L193" s="6">
        <f t="shared" si="19"/>
        <v>44617</v>
      </c>
      <c r="M193" s="11">
        <f t="shared" si="23"/>
        <v>1.0391910098640074</v>
      </c>
      <c r="N193" s="11">
        <f t="shared" si="24"/>
        <v>1.0614074249923946</v>
      </c>
      <c r="O193" s="11">
        <f t="shared" si="25"/>
        <v>1.0070422535211268</v>
      </c>
    </row>
    <row r="194" spans="2:15">
      <c r="B194" s="6">
        <v>44620</v>
      </c>
      <c r="C194" s="5">
        <v>7458.25</v>
      </c>
      <c r="D194">
        <v>1136.3800000000001</v>
      </c>
      <c r="E194">
        <v>7.26</v>
      </c>
      <c r="G194" s="6">
        <f t="shared" si="18"/>
        <v>44620</v>
      </c>
      <c r="H194" s="8">
        <f t="shared" si="20"/>
        <v>-4.1671896238180102E-3</v>
      </c>
      <c r="I194" s="8">
        <f t="shared" si="21"/>
        <v>-4.0115484417464362E-2</v>
      </c>
      <c r="J194" s="8">
        <f t="shared" si="22"/>
        <v>1.5384615384615304E-2</v>
      </c>
      <c r="L194" s="6">
        <f t="shared" si="19"/>
        <v>44620</v>
      </c>
      <c r="M194" s="11">
        <f t="shared" si="23"/>
        <v>0.99583281037618199</v>
      </c>
      <c r="N194" s="11">
        <f t="shared" si="24"/>
        <v>0.95988451558253562</v>
      </c>
      <c r="O194" s="11">
        <f t="shared" si="25"/>
        <v>1.0153846153846153</v>
      </c>
    </row>
    <row r="196" spans="2:15">
      <c r="H196" s="9"/>
      <c r="I196" s="9"/>
      <c r="J196" s="9"/>
    </row>
    <row r="197" spans="2:15">
      <c r="H197" s="9"/>
      <c r="I197" s="9"/>
      <c r="J197" s="9"/>
    </row>
  </sheetData>
  <sortState xmlns:xlrd2="http://schemas.microsoft.com/office/spreadsheetml/2017/richdata2" ref="B3:E194">
    <sortCondition ref="B3:B194"/>
  </sortState>
  <mergeCells count="3">
    <mergeCell ref="B1:E1"/>
    <mergeCell ref="G1:J1"/>
    <mergeCell ref="L1:O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7BAC2-1FE6-4997-9AC0-6EDD1DAFA74F}">
  <dimension ref="A1:I15"/>
  <sheetViews>
    <sheetView workbookViewId="0">
      <selection activeCell="A11" sqref="A11"/>
    </sheetView>
  </sheetViews>
  <sheetFormatPr defaultRowHeight="14.5"/>
  <cols>
    <col min="1" max="1" width="35.36328125" bestFit="1" customWidth="1"/>
    <col min="3" max="3" width="20.6328125" bestFit="1" customWidth="1"/>
    <col min="4" max="4" width="20" bestFit="1" customWidth="1"/>
  </cols>
  <sheetData>
    <row r="1" spans="1:9">
      <c r="A1" s="1" t="s">
        <v>9</v>
      </c>
      <c r="B1" s="1" t="s">
        <v>4</v>
      </c>
      <c r="C1" s="1" t="s">
        <v>6</v>
      </c>
      <c r="D1" s="1" t="s">
        <v>7</v>
      </c>
    </row>
    <row r="2" spans="1:9">
      <c r="A2" t="s">
        <v>10</v>
      </c>
      <c r="B2" s="13">
        <f>AVERAGE(Data!H4:H194)</f>
        <v>3.5281400261518049E-4</v>
      </c>
      <c r="C2" s="13">
        <f>AVERAGE(Data!I4:I194)</f>
        <v>-1.0962608199617623E-3</v>
      </c>
      <c r="D2" s="13">
        <f>AVERAGE(Data!J4:J194)</f>
        <v>7.2183195578046945E-4</v>
      </c>
    </row>
    <row r="3" spans="1:9">
      <c r="A3" t="s">
        <v>11</v>
      </c>
      <c r="B3" s="12">
        <f>(PRODUCT(Data!M4:M194)^(1/COUNT(Data!M4:M194)))-1</f>
        <v>3.15158858587683E-4</v>
      </c>
      <c r="C3" s="12">
        <f>(PRODUCT(Data!N4:N194)^(1/COUNT(Data!N4:N194)))-1</f>
        <v>-1.2852676555580311E-3</v>
      </c>
      <c r="D3" s="12">
        <f>(PRODUCT(Data!O4:O194)^(1/COUNT(Data!O4:O194)))-1</f>
        <v>5.2527659595735798E-4</v>
      </c>
    </row>
    <row r="4" spans="1:9">
      <c r="A4" t="s">
        <v>13</v>
      </c>
      <c r="B4" s="8">
        <f>PRODUCT(Data!M4:M194)-1</f>
        <v>6.2033916165074032E-2</v>
      </c>
      <c r="C4" s="8">
        <f>PRODUCT(Data!N4:N194)-1</f>
        <v>-0.21679274214285427</v>
      </c>
      <c r="D4" s="8">
        <f>PRODUCT(Data!O4:O194)-1</f>
        <v>0.1049237747179137</v>
      </c>
    </row>
    <row r="5" spans="1:9">
      <c r="A5" t="s">
        <v>18</v>
      </c>
      <c r="C5" s="18">
        <f>0.0389/0.58</f>
        <v>6.7068965517241383E-2</v>
      </c>
      <c r="D5">
        <f>0.118086+0.076938</f>
        <v>0.195024</v>
      </c>
    </row>
    <row r="7" spans="1:9">
      <c r="A7" s="1" t="s">
        <v>14</v>
      </c>
      <c r="B7" s="1" t="s">
        <v>4</v>
      </c>
      <c r="C7" s="1" t="s">
        <v>6</v>
      </c>
      <c r="D7" s="1" t="s">
        <v>7</v>
      </c>
    </row>
    <row r="8" spans="1:9">
      <c r="A8" t="s">
        <v>15</v>
      </c>
      <c r="B8" s="8">
        <f>STDEV(Data!H4:H194)</f>
        <v>8.6862182470761641E-3</v>
      </c>
      <c r="C8" s="8">
        <f>_xlfn.STDEV.S(Data!I4:I194)</f>
        <v>1.9385582847017621E-2</v>
      </c>
      <c r="D8" s="8">
        <f>_xlfn.STDEV.S(Data!J4:J194)</f>
        <v>1.9899768910467984E-2</v>
      </c>
    </row>
    <row r="9" spans="1:9">
      <c r="A9" t="s">
        <v>17</v>
      </c>
      <c r="B9" s="8"/>
      <c r="C9" s="10">
        <f>CORREL(Data!H5:H194,Data!I5:I194)</f>
        <v>0.75933462376435212</v>
      </c>
      <c r="D9" s="8">
        <f>CORREL(Data!H5:H194,Data!J5:J194)</f>
        <v>2.6698169862507306E-2</v>
      </c>
    </row>
    <row r="10" spans="1:9" ht="14.5" customHeight="1">
      <c r="A10" t="s">
        <v>16</v>
      </c>
      <c r="C10" s="15">
        <f>C8/B8*C9</f>
        <v>1.6946551236549574</v>
      </c>
      <c r="D10" s="16">
        <f>D8/B8*D9</f>
        <v>6.1164409583555061E-2</v>
      </c>
      <c r="E10" s="14"/>
      <c r="F10" s="14"/>
      <c r="G10" s="14"/>
      <c r="H10" s="14"/>
    </row>
    <row r="11" spans="1:9" ht="14.5" customHeight="1">
      <c r="E11" s="14"/>
      <c r="F11" s="14"/>
      <c r="G11" s="14"/>
      <c r="H11" s="14"/>
      <c r="I11" s="14"/>
    </row>
    <row r="12" spans="1:9">
      <c r="A12" t="s">
        <v>19</v>
      </c>
      <c r="C12" s="10">
        <f>C2/C8</f>
        <v>-5.6550315180769341E-2</v>
      </c>
      <c r="D12" s="10">
        <f>D2/D8</f>
        <v>3.6273383828128794E-2</v>
      </c>
    </row>
    <row r="14" spans="1:9">
      <c r="C14" s="13"/>
    </row>
    <row r="15" spans="1:9">
      <c r="C15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Risk &amp; returns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Becks Masawi</dc:creator>
  <cp:lastModifiedBy>lenovo</cp:lastModifiedBy>
  <dcterms:created xsi:type="dcterms:W3CDTF">2022-03-25T05:05:38Z</dcterms:created>
  <dcterms:modified xsi:type="dcterms:W3CDTF">2022-04-05T09:20:23Z</dcterms:modified>
</cp:coreProperties>
</file>